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2 이유진\(★)탄소중립 융자지원사업\★ 2025년 제1차 선정평가\1. 공고\(붙임3) 제출서류 양식\"/>
    </mc:Choice>
  </mc:AlternateContent>
  <bookViews>
    <workbookView xWindow="28680" yWindow="-120" windowWidth="29040" windowHeight="15840" tabRatio="864"/>
  </bookViews>
  <sheets>
    <sheet name="표지" sheetId="1" r:id="rId1"/>
    <sheet name="1_사업개요" sheetId="3" r:id="rId2"/>
    <sheet name="2-1_온실가스 감축량 계산_고효율설비교체" sheetId="7" r:id="rId3"/>
    <sheet name="2-2_온실가스 감축량 계산_목재펠릿" sheetId="23" r:id="rId4"/>
    <sheet name="2-3_온실가스 감축량 계산_고효율보일러" sheetId="19" r:id="rId5"/>
    <sheet name="2-4_온실가스 감축량 계산_태양열에너지" sheetId="25" r:id="rId6"/>
    <sheet name="3_증빙자료" sheetId="10" r:id="rId7"/>
    <sheet name="(참고)_모니터링계획" sheetId="8" r:id="rId8"/>
    <sheet name="(참고) 배출계수(IPCC2006)" sheetId="24" r:id="rId9"/>
  </sheets>
  <externalReferences>
    <externalReference r:id="rId10"/>
  </externalReferences>
  <definedNames>
    <definedName name="_xlnm.Print_Area" localSheetId="7">'(참고)_모니터링계획'!$A$1:$X$75</definedName>
  </definedNames>
  <calcPr calcId="152511"/>
</workbook>
</file>

<file path=xl/calcChain.xml><?xml version="1.0" encoding="utf-8"?>
<calcChain xmlns="http://schemas.openxmlformats.org/spreadsheetml/2006/main">
  <c r="L30" i="3" l="1"/>
  <c r="Q26" i="3" l="1"/>
  <c r="F30" i="3"/>
  <c r="J23" i="1"/>
  <c r="P22" i="7" l="1"/>
  <c r="P23" i="23"/>
  <c r="P21" i="19"/>
  <c r="P26" i="25"/>
  <c r="Q21" i="25" l="1"/>
  <c r="U20" i="25"/>
  <c r="Q20" i="25"/>
  <c r="Q17" i="25" s="1"/>
  <c r="U18" i="25"/>
  <c r="Q16" i="25"/>
  <c r="Q14" i="25" s="1"/>
  <c r="Q11" i="25"/>
  <c r="Q5" i="25" s="1"/>
  <c r="Q6" i="25"/>
  <c r="Q13" i="25" l="1"/>
  <c r="Q23" i="25" s="1"/>
  <c r="P25" i="25" s="1"/>
  <c r="T20" i="23" l="1"/>
  <c r="Q12" i="23" s="1"/>
  <c r="Q15" i="23"/>
  <c r="Q14" i="23"/>
  <c r="Q11" i="23"/>
  <c r="Q9" i="23"/>
  <c r="Q6" i="23" s="1"/>
  <c r="Q5" i="23" s="1"/>
  <c r="Q17" i="23" s="1"/>
  <c r="P22" i="23" s="1"/>
  <c r="Q16" i="19" l="1"/>
  <c r="Q15" i="19"/>
  <c r="Q14" i="19"/>
  <c r="Q13" i="19" s="1"/>
  <c r="Q7" i="19"/>
  <c r="Q18" i="19" l="1"/>
  <c r="P20" i="19" l="1"/>
  <c r="Q13" i="7"/>
  <c r="Q10" i="7" l="1"/>
  <c r="Q8" i="7" s="1"/>
  <c r="Q7" i="7" l="1"/>
  <c r="Q12" i="7"/>
  <c r="Q19" i="7" l="1"/>
  <c r="P21" i="7" s="1"/>
  <c r="F4" i="3" l="1"/>
</calcChain>
</file>

<file path=xl/sharedStrings.xml><?xml version="1.0" encoding="utf-8"?>
<sst xmlns="http://schemas.openxmlformats.org/spreadsheetml/2006/main" count="725" uniqueCount="445">
  <si>
    <t>적용 방법론</t>
  </si>
  <si>
    <t>%</t>
  </si>
  <si>
    <t>적용방법론</t>
  </si>
  <si>
    <t>사업설명</t>
  </si>
  <si>
    <t>단위</t>
  </si>
  <si>
    <t>%</t>
    <phoneticPr fontId="3" type="noConversion"/>
  </si>
  <si>
    <t>예</t>
  </si>
  <si>
    <r>
      <t>tCO</t>
    </r>
    <r>
      <rPr>
        <vertAlign val="subscript"/>
        <sz val="10"/>
        <color theme="1" tint="0.34998626667073579"/>
        <rFont val="맑은 고딕"/>
        <family val="3"/>
        <charset val="129"/>
        <scheme val="minor"/>
      </rPr>
      <t>2</t>
    </r>
    <r>
      <rPr>
        <sz val="10"/>
        <color theme="1" tint="0.34998626667073579"/>
        <rFont val="맑은 고딕"/>
        <family val="3"/>
        <charset val="129"/>
        <scheme val="minor"/>
      </rPr>
      <t>-eq</t>
    </r>
  </si>
  <si>
    <t>연간 예상 온실가스 감축량</t>
  </si>
  <si>
    <t>인증유효기간 동안 예상 온실가스 감축량</t>
  </si>
  <si>
    <t>구 분</t>
    <phoneticPr fontId="3" type="noConversion"/>
  </si>
  <si>
    <t>인자</t>
  </si>
  <si>
    <t>적용된 값</t>
  </si>
  <si>
    <t>측정방법</t>
  </si>
  <si>
    <t>내부문서 확인</t>
  </si>
  <si>
    <t>1회/1년</t>
  </si>
  <si>
    <t>설비사양서</t>
  </si>
  <si>
    <t>설비사양서 확인</t>
  </si>
  <si>
    <t>국가공인기관</t>
  </si>
  <si>
    <t>고효율에너지기자재 인증서</t>
  </si>
  <si>
    <t>모니터링 도식도</t>
  </si>
  <si>
    <t>전력량계</t>
  </si>
  <si>
    <t>계량기</t>
  </si>
  <si>
    <t>타이머</t>
  </si>
  <si>
    <t>계수값</t>
  </si>
  <si>
    <t>기타(직접입력)</t>
  </si>
  <si>
    <t>현장확인</t>
  </si>
  <si>
    <t>시험성적서</t>
  </si>
  <si>
    <t>1회/2년</t>
  </si>
  <si>
    <t>1회/3년</t>
  </si>
  <si>
    <t>1회/4년</t>
  </si>
  <si>
    <t>실측값</t>
    <phoneticPr fontId="3" type="noConversion"/>
  </si>
  <si>
    <t>사내 내부문서</t>
    <phoneticPr fontId="3" type="noConversion"/>
  </si>
  <si>
    <t>증빙자료 구분</t>
  </si>
  <si>
    <t>제출여부</t>
  </si>
  <si>
    <t>증빙자료명 / 미제출 사유</t>
  </si>
  <si>
    <t>증빙자료 제출여부</t>
    <phoneticPr fontId="3" type="noConversion"/>
  </si>
  <si>
    <t>기타 증빙자료</t>
    <phoneticPr fontId="3" type="noConversion"/>
  </si>
  <si>
    <r>
      <t>tCO</t>
    </r>
    <r>
      <rPr>
        <vertAlign val="subscript"/>
        <sz val="10"/>
        <color theme="1" tint="0.34998626667073579"/>
        <rFont val="맑은 고딕"/>
        <family val="3"/>
        <charset val="129"/>
        <scheme val="minor"/>
      </rPr>
      <t>2</t>
    </r>
    <r>
      <rPr>
        <sz val="10"/>
        <color theme="1" tint="0.34998626667073579"/>
        <rFont val="맑은 고딕"/>
        <family val="3"/>
        <charset val="129"/>
        <scheme val="minor"/>
      </rPr>
      <t>-eq/년</t>
    </r>
    <phoneticPr fontId="3" type="noConversion"/>
  </si>
  <si>
    <t>측정 및 계산</t>
    <phoneticPr fontId="3" type="noConversion"/>
  </si>
  <si>
    <t>측정</t>
    <phoneticPr fontId="3" type="noConversion"/>
  </si>
  <si>
    <t>계산</t>
    <phoneticPr fontId="3" type="noConversion"/>
  </si>
  <si>
    <t>사업 전 공정도</t>
    <phoneticPr fontId="3" type="noConversion"/>
  </si>
  <si>
    <t>사업 후 공정도</t>
    <phoneticPr fontId="3" type="noConversion"/>
  </si>
  <si>
    <t>(그림 혹은 사진 등)</t>
    <phoneticPr fontId="3" type="noConversion"/>
  </si>
  <si>
    <t>(그림 혹은 사진 등)</t>
    <phoneticPr fontId="3" type="noConversion"/>
  </si>
  <si>
    <t>(그림 혹은 사진 등)</t>
    <phoneticPr fontId="3" type="noConversion"/>
  </si>
  <si>
    <t>사업 개요</t>
    <phoneticPr fontId="3" type="noConversion"/>
  </si>
  <si>
    <r>
      <t>사업시행장소</t>
    </r>
    <r>
      <rPr>
        <b/>
        <sz val="8"/>
        <color theme="0"/>
        <rFont val="맑은 고딕"/>
        <family val="3"/>
        <charset val="129"/>
        <scheme val="minor"/>
      </rPr>
      <t xml:space="preserve">
(* 필요시 셀 추가)</t>
    </r>
    <phoneticPr fontId="3" type="noConversion"/>
  </si>
  <si>
    <t>온실가스 감축량 계산(자동)</t>
    <phoneticPr fontId="3" type="noConversion"/>
  </si>
  <si>
    <t>값</t>
    <phoneticPr fontId="3" type="noConversion"/>
  </si>
  <si>
    <t>내용</t>
    <phoneticPr fontId="3" type="noConversion"/>
  </si>
  <si>
    <r>
      <t>tCO</t>
    </r>
    <r>
      <rPr>
        <vertAlign val="subscript"/>
        <sz val="9"/>
        <color theme="1" tint="0.34998626667073579"/>
        <rFont val="맑은 고딕"/>
        <family val="3"/>
        <charset val="129"/>
        <scheme val="minor"/>
      </rPr>
      <t>2</t>
    </r>
    <r>
      <rPr>
        <sz val="9"/>
        <color theme="1" tint="0.34998626667073579"/>
        <rFont val="맑은 고딕"/>
        <family val="3"/>
        <charset val="129"/>
        <scheme val="minor"/>
      </rPr>
      <t>-eq/MWh</t>
    </r>
    <phoneticPr fontId="3" type="noConversion"/>
  </si>
  <si>
    <r>
      <t>tCO</t>
    </r>
    <r>
      <rPr>
        <vertAlign val="subscript"/>
        <sz val="9"/>
        <color theme="1" tint="0.34998626667073579"/>
        <rFont val="맑은 고딕"/>
        <family val="3"/>
        <charset val="129"/>
        <scheme val="minor"/>
      </rPr>
      <t>2</t>
    </r>
    <r>
      <rPr>
        <sz val="9"/>
        <color theme="1" tint="0.34998626667073579"/>
        <rFont val="맑은 고딕"/>
        <family val="3"/>
        <charset val="129"/>
        <scheme val="minor"/>
      </rPr>
      <t>-eq/년</t>
    </r>
    <phoneticPr fontId="3" type="noConversion"/>
  </si>
  <si>
    <r>
      <t>BE</t>
    </r>
    <r>
      <rPr>
        <b/>
        <vertAlign val="subscript"/>
        <sz val="9"/>
        <color theme="1" tint="0.34998626667073579"/>
        <rFont val="맑은 고딕"/>
        <family val="3"/>
        <charset val="129"/>
        <scheme val="minor"/>
      </rPr>
      <t>y</t>
    </r>
    <phoneticPr fontId="3" type="noConversion"/>
  </si>
  <si>
    <r>
      <t>PE</t>
    </r>
    <r>
      <rPr>
        <b/>
        <vertAlign val="subscript"/>
        <sz val="9"/>
        <color theme="1" tint="0.34998626667073579"/>
        <rFont val="맑은 고딕"/>
        <family val="3"/>
        <charset val="129"/>
        <scheme val="minor"/>
      </rPr>
      <t>y</t>
    </r>
    <phoneticPr fontId="3" type="noConversion"/>
  </si>
  <si>
    <r>
      <t>LE</t>
    </r>
    <r>
      <rPr>
        <b/>
        <vertAlign val="subscript"/>
        <sz val="9"/>
        <color theme="1" tint="0.34998626667073579"/>
        <rFont val="맑은 고딕"/>
        <family val="3"/>
        <charset val="129"/>
        <scheme val="minor"/>
      </rPr>
      <t>y</t>
    </r>
    <phoneticPr fontId="3" type="noConversion"/>
  </si>
  <si>
    <t>y년도 베이스라인 배출량</t>
    <phoneticPr fontId="3" type="noConversion"/>
  </si>
  <si>
    <t>시간/년</t>
    <phoneticPr fontId="3" type="noConversion"/>
  </si>
  <si>
    <t>전력배출계수</t>
    <phoneticPr fontId="3" type="noConversion"/>
  </si>
  <si>
    <t>y년도 사업 배출량</t>
    <phoneticPr fontId="3" type="noConversion"/>
  </si>
  <si>
    <t>y년도 누출량</t>
    <phoneticPr fontId="3" type="noConversion"/>
  </si>
  <si>
    <r>
      <t>ER</t>
    </r>
    <r>
      <rPr>
        <b/>
        <vertAlign val="subscript"/>
        <sz val="9"/>
        <color theme="1" tint="0.34998626667073579"/>
        <rFont val="맑은 고딕"/>
        <family val="3"/>
        <charset val="129"/>
        <scheme val="minor"/>
      </rPr>
      <t>y</t>
    </r>
    <phoneticPr fontId="3" type="noConversion"/>
  </si>
  <si>
    <t>y년도 온실가스 배출 감축량</t>
    <phoneticPr fontId="3" type="noConversion"/>
  </si>
  <si>
    <t>에너지를 절감하여 온실가스를 감축</t>
    <phoneticPr fontId="3" type="noConversion"/>
  </si>
  <si>
    <t>기존 설비의 개선 또는 교체 사업</t>
    <phoneticPr fontId="3" type="noConversion"/>
  </si>
  <si>
    <t>kW</t>
    <phoneticPr fontId="3" type="noConversion"/>
  </si>
  <si>
    <t>기본값 입력</t>
  </si>
  <si>
    <r>
      <t>E</t>
    </r>
    <r>
      <rPr>
        <vertAlign val="subscript"/>
        <sz val="12"/>
        <color theme="1" tint="0.34998626667073579"/>
        <rFont val="맑은 고딕"/>
        <family val="3"/>
        <charset val="129"/>
        <scheme val="minor"/>
      </rPr>
      <t>BL,C,i</t>
    </r>
    <phoneticPr fontId="3" type="noConversion"/>
  </si>
  <si>
    <r>
      <t>h</t>
    </r>
    <r>
      <rPr>
        <vertAlign val="subscript"/>
        <sz val="12"/>
        <color theme="1" tint="0.34998626667073579"/>
        <rFont val="맑은 고딕"/>
        <family val="3"/>
        <charset val="129"/>
        <scheme val="minor"/>
      </rPr>
      <t>i</t>
    </r>
    <phoneticPr fontId="3" type="noConversion"/>
  </si>
  <si>
    <r>
      <t xml:space="preserve"> EF</t>
    </r>
    <r>
      <rPr>
        <vertAlign val="subscript"/>
        <sz val="9"/>
        <color theme="1" tint="0.34998626667073579"/>
        <rFont val="맑은 고딕"/>
        <family val="3"/>
        <charset val="129"/>
        <scheme val="minor"/>
      </rPr>
      <t>grid</t>
    </r>
    <phoneticPr fontId="3" type="noConversion"/>
  </si>
  <si>
    <r>
      <t>E</t>
    </r>
    <r>
      <rPr>
        <vertAlign val="subscript"/>
        <sz val="9"/>
        <color theme="1" tint="0.34998626667073579"/>
        <rFont val="맑은 고딕"/>
        <family val="3"/>
        <charset val="129"/>
        <scheme val="minor"/>
      </rPr>
      <t>PJ,C,i</t>
    </r>
    <phoneticPr fontId="3" type="noConversion"/>
  </si>
  <si>
    <r>
      <t>h</t>
    </r>
    <r>
      <rPr>
        <vertAlign val="subscript"/>
        <sz val="9"/>
        <color theme="1" tint="0.34998626667073579"/>
        <rFont val="맑은 고딕"/>
        <family val="3"/>
        <charset val="129"/>
        <scheme val="minor"/>
      </rPr>
      <t>i</t>
    </r>
    <phoneticPr fontId="3" type="noConversion"/>
  </si>
  <si>
    <r>
      <t xml:space="preserve"> EF</t>
    </r>
    <r>
      <rPr>
        <vertAlign val="subscript"/>
        <sz val="9"/>
        <color theme="1" tint="0.34998626667073579"/>
        <rFont val="맑은 고딕"/>
        <family val="3"/>
        <charset val="129"/>
        <scheme val="minor"/>
      </rPr>
      <t>grid</t>
    </r>
    <phoneticPr fontId="3" type="noConversion"/>
  </si>
  <si>
    <t>적용기술</t>
    <phoneticPr fontId="3" type="noConversion"/>
  </si>
  <si>
    <t>고효율 터보 블로워</t>
    <phoneticPr fontId="3" type="noConversion"/>
  </si>
  <si>
    <r>
      <t>EC</t>
    </r>
    <r>
      <rPr>
        <vertAlign val="subscript"/>
        <sz val="9"/>
        <color theme="1" tint="0.34998626667073579"/>
        <rFont val="맑은 고딕"/>
        <family val="3"/>
        <charset val="129"/>
        <scheme val="minor"/>
      </rPr>
      <t>BL</t>
    </r>
    <phoneticPr fontId="3" type="noConversion"/>
  </si>
  <si>
    <t>사업 전 고효율 터보블로어 전력 사용량</t>
    <phoneticPr fontId="3" type="noConversion"/>
  </si>
  <si>
    <t>kWh</t>
    <phoneticPr fontId="3" type="noConversion"/>
  </si>
  <si>
    <r>
      <t>EC</t>
    </r>
    <r>
      <rPr>
        <vertAlign val="subscript"/>
        <sz val="9"/>
        <color theme="1" tint="0.34998626667073579"/>
        <rFont val="맑은 고딕"/>
        <family val="3"/>
        <charset val="129"/>
        <scheme val="minor"/>
      </rPr>
      <t>PJ</t>
    </r>
    <phoneticPr fontId="3" type="noConversion"/>
  </si>
  <si>
    <t>사업 후 고효율 터보블로어 전력 사용량</t>
    <phoneticPr fontId="3" type="noConversion"/>
  </si>
  <si>
    <t>OO도 OO시 OO로 1</t>
    <phoneticPr fontId="3" type="noConversion"/>
  </si>
  <si>
    <t>OO도 OO시 OO로 2</t>
    <phoneticPr fontId="3" type="noConversion"/>
  </si>
  <si>
    <t>사업 후 연간 설비 가동시간</t>
    <phoneticPr fontId="3" type="noConversion"/>
  </si>
  <si>
    <t>데이터 
출처</t>
    <phoneticPr fontId="3" type="noConversion"/>
  </si>
  <si>
    <t>측정</t>
  </si>
  <si>
    <t>모니터링 
주기</t>
    <phoneticPr fontId="3" type="noConversion"/>
  </si>
  <si>
    <t>모니터링 
데이터-1</t>
    <phoneticPr fontId="3" type="noConversion"/>
  </si>
  <si>
    <t>① 터보블로워_사업 후 설비 i의 소비전력</t>
  </si>
  <si>
    <t>① 터보블로워_사업 후 설비 i의 대수</t>
  </si>
  <si>
    <t>① 터보블로워_사업 후 연간 설비 가동시간</t>
  </si>
  <si>
    <t>사내 내부문서</t>
  </si>
  <si>
    <t>실측값</t>
  </si>
  <si>
    <t>측정 및 계산</t>
  </si>
  <si>
    <t>계산</t>
  </si>
  <si>
    <t>모니터링 
데이터-2</t>
    <phoneticPr fontId="3" type="noConversion"/>
  </si>
  <si>
    <t>모니터링 
데이터-3</t>
    <phoneticPr fontId="3" type="noConversion"/>
  </si>
  <si>
    <t>※ 극소규모 외부사업 사업계획서 양식 해설</t>
    <phoneticPr fontId="3" type="noConversion"/>
  </si>
  <si>
    <t>② 고효율 변압기_사업 후 변압기 무부하 손실</t>
    <phoneticPr fontId="3" type="noConversion"/>
  </si>
  <si>
    <t>② 고효율 변압기_사업 후 변압기 연평균 부하율</t>
    <phoneticPr fontId="3" type="noConversion"/>
  </si>
  <si>
    <t>② 고효율 변압기_사업 후 변압기 부하(100%) 손실</t>
    <phoneticPr fontId="3" type="noConversion"/>
  </si>
  <si>
    <t>② 고효율 변압기_사업 후 설비i의 대수</t>
    <phoneticPr fontId="3" type="noConversion"/>
  </si>
  <si>
    <t>② 고효율 변압기_사업 후 연간 설비 이용시간</t>
    <phoneticPr fontId="3" type="noConversion"/>
  </si>
  <si>
    <t>③ 터보냉동기_사업 후 냉수에너지 생산량</t>
    <phoneticPr fontId="3" type="noConversion"/>
  </si>
  <si>
    <t>③ 터보냉동기_사업 후 성적계수</t>
    <phoneticPr fontId="3" type="noConversion"/>
  </si>
  <si>
    <t>⑤ 고효율 사출성형기_사업 후 사출기 시간당 전기 사용량</t>
    <phoneticPr fontId="3" type="noConversion"/>
  </si>
  <si>
    <t>⑤ 고효율 사출성형기_사업 후 사출기 시간당 제품 생산량</t>
    <phoneticPr fontId="3" type="noConversion"/>
  </si>
  <si>
    <t>⑤ 고효율 사출성형기_사업 후 사출기 연간 제품 생산량</t>
    <phoneticPr fontId="3" type="noConversion"/>
  </si>
  <si>
    <t>④ 고효율 공기압축기_사업 후 단위 유량당 소비전력량</t>
    <phoneticPr fontId="3" type="noConversion"/>
  </si>
  <si>
    <t>④ 고효율 공기압축기_사업 후 설비 가동 시간</t>
    <phoneticPr fontId="3" type="noConversion"/>
  </si>
  <si>
    <t>모니터링 계획 
설명</t>
    <phoneticPr fontId="3" type="noConversion"/>
  </si>
  <si>
    <t>사업 전 설비의 총 소비전력</t>
    <phoneticPr fontId="3" type="noConversion"/>
  </si>
  <si>
    <t>사업 후 설비의 총 소비전력</t>
    <phoneticPr fontId="3" type="noConversion"/>
  </si>
  <si>
    <t>kWh/Nm3</t>
    <phoneticPr fontId="3" type="noConversion"/>
  </si>
  <si>
    <t>④ 고효율 공기압축기_사업 후 설비 가동 시간</t>
  </si>
  <si>
    <t>시간/년</t>
    <phoneticPr fontId="3" type="noConversion"/>
  </si>
  <si>
    <t>④ 고효율 공기압축기_사업 후 토출용량</t>
  </si>
  <si>
    <t>④ 고효율 공기압축기_사업 후 토출용량</t>
    <phoneticPr fontId="3" type="noConversion"/>
  </si>
  <si>
    <t>Nm3/시간</t>
    <phoneticPr fontId="3" type="noConversion"/>
  </si>
  <si>
    <t>모니터링 계획</t>
    <phoneticPr fontId="3" type="noConversion"/>
  </si>
  <si>
    <r>
      <t xml:space="preserve">■ 작성요령
</t>
    </r>
    <r>
      <rPr>
        <sz val="10"/>
        <color theme="1" tint="0.34998626667073579"/>
        <rFont val="맑은 고딕"/>
        <family val="3"/>
        <charset val="129"/>
        <scheme val="minor"/>
      </rPr>
      <t>① 사업 전 설비의 총 소비 전력 : 고효율 터보 블로워로 교체한 대상 설비의 소비 전력 직접 기입
② 사업 후 설비의 총 소비 전력 : 고효율 터보 블로워의 소비 전력 직접 기입
③ 사업 후 연간 설비 가동시간 : 고효율 터보 블로워의 연간 가동시간을 알고 이를 입증할 수 
   있는 경우 '직접 입력' 선택 후 기입, 연간 가동시간에 대한 입증을 못할 경우 '기본값 입력' 
   선택(※기본 값 : 2,920시간/년)
④ 전력배출계수 : 2020년 이전 실적에 대해서는 0.46625 tCO</t>
    </r>
    <r>
      <rPr>
        <vertAlign val="subscript"/>
        <sz val="10"/>
        <color theme="1" tint="0.34998626667073579"/>
        <rFont val="맑은 고딕"/>
        <family val="3"/>
        <charset val="129"/>
        <scheme val="minor"/>
      </rPr>
      <t>2</t>
    </r>
    <r>
      <rPr>
        <sz val="10"/>
        <color theme="1" tint="0.34998626667073579"/>
        <rFont val="맑은 고딕"/>
        <family val="3"/>
        <charset val="129"/>
        <scheme val="minor"/>
      </rPr>
      <t>-eq/MWh 적용</t>
    </r>
    <phoneticPr fontId="3" type="noConversion"/>
  </si>
  <si>
    <t>온실가스 감축량 계산(자동)</t>
  </si>
  <si>
    <t>적용기술</t>
  </si>
  <si>
    <t>고효율 보일러</t>
  </si>
  <si>
    <t>구 분</t>
  </si>
  <si>
    <t>내용</t>
  </si>
  <si>
    <t>값</t>
  </si>
  <si>
    <r>
      <t>BE</t>
    </r>
    <r>
      <rPr>
        <b/>
        <vertAlign val="subscript"/>
        <sz val="9"/>
        <color rgb="FF595959"/>
        <rFont val="맑은 고딕"/>
        <family val="3"/>
        <charset val="129"/>
      </rPr>
      <t>y</t>
    </r>
  </si>
  <si>
    <t>y년도 베이스라인 배출량</t>
  </si>
  <si>
    <r>
      <t>tCO</t>
    </r>
    <r>
      <rPr>
        <vertAlign val="subscript"/>
        <sz val="9"/>
        <color rgb="FF595959"/>
        <rFont val="맑은 고딕"/>
        <family val="3"/>
        <charset val="129"/>
      </rPr>
      <t>2</t>
    </r>
    <r>
      <rPr>
        <sz val="9"/>
        <color rgb="FF595959"/>
        <rFont val="맑은 고딕"/>
        <family val="3"/>
        <charset val="129"/>
      </rPr>
      <t>-eq/년</t>
    </r>
  </si>
  <si>
    <r>
      <t>FC</t>
    </r>
    <r>
      <rPr>
        <vertAlign val="subscript"/>
        <sz val="9"/>
        <color rgb="FF595959"/>
        <rFont val="맑은 고딕"/>
        <family val="3"/>
        <charset val="129"/>
      </rPr>
      <t>j,k,PJ,y</t>
    </r>
  </si>
  <si>
    <t>사업 후 y년도 설비 또는 공정 j의 연료 k 사용량</t>
  </si>
  <si>
    <t>Nm3/년</t>
    <phoneticPr fontId="48" type="noConversion"/>
  </si>
  <si>
    <r>
      <t>η</t>
    </r>
    <r>
      <rPr>
        <vertAlign val="subscript"/>
        <sz val="9"/>
        <color rgb="FF595959"/>
        <rFont val="맑은 고딕"/>
        <family val="3"/>
        <charset val="129"/>
      </rPr>
      <t>b,PJ,j,k</t>
    </r>
    <phoneticPr fontId="48" type="noConversion"/>
  </si>
  <si>
    <t>사업 후 설비 또는 공정 j의 연료 k 보일러 열효율</t>
    <phoneticPr fontId="48" type="noConversion"/>
  </si>
  <si>
    <r>
      <t>η</t>
    </r>
    <r>
      <rPr>
        <vertAlign val="subscript"/>
        <sz val="9"/>
        <color rgb="FF595959"/>
        <rFont val="맑은 고딕"/>
        <family val="3"/>
        <charset val="129"/>
      </rPr>
      <t>b,BL,j,k</t>
    </r>
    <phoneticPr fontId="48" type="noConversion"/>
  </si>
  <si>
    <t>사업 전 설비 또는 공정 j의 연료 k 보일러 열효율</t>
    <phoneticPr fontId="48" type="noConversion"/>
  </si>
  <si>
    <r>
      <t>NCV</t>
    </r>
    <r>
      <rPr>
        <vertAlign val="subscript"/>
        <sz val="9"/>
        <color rgb="FF595959"/>
        <rFont val="맑은 고딕"/>
        <family val="3"/>
        <charset val="129"/>
      </rPr>
      <t>k</t>
    </r>
  </si>
  <si>
    <t>연료 k의 순발열량</t>
  </si>
  <si>
    <t>MJ/Nm3</t>
  </si>
  <si>
    <r>
      <t xml:space="preserve"> EF</t>
    </r>
    <r>
      <rPr>
        <vertAlign val="subscript"/>
        <sz val="9"/>
        <color rgb="FF595959"/>
        <rFont val="맑은 고딕"/>
        <family val="3"/>
        <charset val="129"/>
      </rPr>
      <t>FF,k</t>
    </r>
  </si>
  <si>
    <t>연료 k의 이산화탄소 배출계수</t>
  </si>
  <si>
    <t>tCO2/TJ</t>
  </si>
  <si>
    <r>
      <t>PE</t>
    </r>
    <r>
      <rPr>
        <b/>
        <vertAlign val="subscript"/>
        <sz val="9"/>
        <color rgb="FF595959"/>
        <rFont val="맑은 고딕"/>
        <family val="3"/>
        <charset val="129"/>
      </rPr>
      <t>y</t>
    </r>
  </si>
  <si>
    <t>y년도 사업 배출량</t>
  </si>
  <si>
    <r>
      <t>LE</t>
    </r>
    <r>
      <rPr>
        <b/>
        <vertAlign val="subscript"/>
        <sz val="9"/>
        <color rgb="FF595959"/>
        <rFont val="맑은 고딕"/>
        <family val="3"/>
        <charset val="129"/>
      </rPr>
      <t>y</t>
    </r>
  </si>
  <si>
    <t>y년도 누출량</t>
  </si>
  <si>
    <r>
      <t>ER</t>
    </r>
    <r>
      <rPr>
        <b/>
        <vertAlign val="subscript"/>
        <sz val="9"/>
        <color rgb="FF595959"/>
        <rFont val="맑은 고딕"/>
        <family val="3"/>
        <charset val="129"/>
      </rPr>
      <t>y</t>
    </r>
  </si>
  <si>
    <t>y년도 온실가스 배출 감축량</t>
  </si>
  <si>
    <r>
      <t>tCO</t>
    </r>
    <r>
      <rPr>
        <vertAlign val="subscript"/>
        <sz val="10"/>
        <color rgb="FF595959"/>
        <rFont val="맑은 고딕"/>
        <family val="3"/>
        <charset val="129"/>
      </rPr>
      <t>2</t>
    </r>
    <r>
      <rPr>
        <sz val="10"/>
        <color rgb="FF595959"/>
        <rFont val="맑은 고딕"/>
        <family val="3"/>
        <charset val="129"/>
      </rPr>
      <t>-eq/년</t>
    </r>
  </si>
  <si>
    <r>
      <t>tCO</t>
    </r>
    <r>
      <rPr>
        <vertAlign val="subscript"/>
        <sz val="10"/>
        <color rgb="FF595959"/>
        <rFont val="맑은 고딕"/>
        <family val="3"/>
        <charset val="129"/>
      </rPr>
      <t>2</t>
    </r>
    <r>
      <rPr>
        <sz val="10"/>
        <color rgb="FF595959"/>
        <rFont val="맑은 고딕"/>
        <family val="3"/>
        <charset val="129"/>
      </rPr>
      <t>-eq</t>
    </r>
  </si>
  <si>
    <t>⑥ 고효율 보일러_사업 후 공정 j의 연료 k 보일러 화석연료 소비량</t>
  </si>
  <si>
    <t>⑥ 고효율 보일러_사업 후 설비 또는 공정 j의 연료 k 보일러 열효율</t>
    <phoneticPr fontId="48" type="noConversion"/>
  </si>
  <si>
    <t>⑦ 고효율 전동기_사업 후 기기 j의 y년도 운전시간</t>
  </si>
  <si>
    <t>⑧ 고효율 전동기_사업 후 기기 j의 y년도 운전시간</t>
    <phoneticPr fontId="48" type="noConversion"/>
  </si>
  <si>
    <t>⑦ 인덕션히터_사업 후 설비의 소비전력</t>
    <phoneticPr fontId="3" type="noConversion"/>
  </si>
  <si>
    <t>⑦ 인덕션히터_사업 후 시간당 제품 생산량</t>
    <phoneticPr fontId="3" type="noConversion"/>
  </si>
  <si>
    <t>⑦ 인덕션히터_사업 후 연간 제품 생산량</t>
    <phoneticPr fontId="3" type="noConversion"/>
  </si>
  <si>
    <t>⑧ 고효율 전동기_사업 후 기기 j의 전동기 대수</t>
    <phoneticPr fontId="3" type="noConversion"/>
  </si>
  <si>
    <t>⑧ 고효율 전동기_사업 후 기기 j의 용량</t>
    <phoneticPr fontId="3" type="noConversion"/>
  </si>
  <si>
    <t>⑧ 고효율 전동기_사업 후 기기 j의 전동기 효율</t>
    <phoneticPr fontId="3" type="noConversion"/>
  </si>
  <si>
    <r>
      <t xml:space="preserve">■ 작성요령
</t>
    </r>
    <r>
      <rPr>
        <sz val="10"/>
        <color rgb="FF595959"/>
        <rFont val="맑은 고딕"/>
        <family val="3"/>
        <charset val="129"/>
      </rPr>
      <t>① 사업 후 y년도 설비 또는 공정 j의 연료 k 사용량 : 직접 기입(단위 : Nm3,L,ton/년·개))
② 사업 후 설비 또는 공정 j의 연료 k 보일러 열효율 : 직접 기입(%)
③ 사업 전 설비 또는 공정 j의 연료 k 보일러 열효율 : 직접 기입((%)
④ 연료 k의 순발열량 : LNG 외에 다른 화석연료 사용시 (환경부) 온실가스 배출권거래제의 배출량 보고 및 인증에 관한 지침 [별표]12 연료별 국가 고유 발열량 및 배출계수 참고
⑤ 연료 k의 이산화탄소 배출계수 :  LNG 외에 다른 화석연료 사용시 (환경부) 온실가스 배출권거래제의 배출량 보고 및 인증에 관한 지침 [별표]12 연료별 국가 고유 발열량 및 배출계수 참고</t>
    </r>
    <r>
      <rPr>
        <b/>
        <sz val="11"/>
        <color rgb="FF595959"/>
        <rFont val="맑은 고딕"/>
        <family val="3"/>
        <charset val="129"/>
      </rPr>
      <t xml:space="preserve">
</t>
    </r>
    <phoneticPr fontId="48" type="noConversion"/>
  </si>
  <si>
    <t>연료 k의 순발열량</t>
    <phoneticPr fontId="3" type="noConversion"/>
  </si>
  <si>
    <t>⑥ 고효율 보일러_연료 k의 순발열량</t>
    <phoneticPr fontId="48" type="noConversion"/>
  </si>
  <si>
    <t>연료 k의 이산화탄소 배출계수</t>
    <phoneticPr fontId="3" type="noConversion"/>
  </si>
  <si>
    <t>⑥ 고효율 보일러_연료 k의 이산화탄소 배출계수</t>
    <phoneticPr fontId="48" type="noConversion"/>
  </si>
  <si>
    <t>모니터링 
데이터-4</t>
    <phoneticPr fontId="3" type="noConversion"/>
  </si>
  <si>
    <t>모니터링 
데이터-5</t>
    <phoneticPr fontId="3" type="noConversion"/>
  </si>
  <si>
    <t>⑥ 고효율 보일러_사업 전 설비 또는 공정 j의 연료 k 보일러 열효율</t>
    <phoneticPr fontId="48" type="noConversion"/>
  </si>
  <si>
    <t>⑦ 인덕션히터_사업 전 설비의 소비전력</t>
    <phoneticPr fontId="3" type="noConversion"/>
  </si>
  <si>
    <t>⑧ 고효율 전동기_사업 전 기기 j의 전동기 효율</t>
    <phoneticPr fontId="3" type="noConversion"/>
  </si>
  <si>
    <r>
      <rPr>
        <sz val="11"/>
        <color rgb="FFFF0000"/>
        <rFont val="맑은 고딕"/>
        <family val="3"/>
        <charset val="129"/>
      </rPr>
      <t>⑨</t>
    </r>
    <r>
      <rPr>
        <sz val="11"/>
        <color rgb="FFFF0000"/>
        <rFont val="맑은 고딕"/>
        <family val="2"/>
        <charset val="129"/>
        <scheme val="minor"/>
      </rPr>
      <t xml:space="preserve"> 인버터 공기압축기_사업 후 단위 유량당 소비전력량</t>
    </r>
    <phoneticPr fontId="3" type="noConversion"/>
  </si>
  <si>
    <r>
      <rPr>
        <sz val="11"/>
        <color rgb="FFFF0000"/>
        <rFont val="맑은 고딕"/>
        <family val="3"/>
        <charset val="129"/>
      </rPr>
      <t>⑨</t>
    </r>
    <r>
      <rPr>
        <sz val="11"/>
        <color rgb="FFFF0000"/>
        <rFont val="맑은 고딕"/>
        <family val="2"/>
        <charset val="129"/>
        <scheme val="minor"/>
      </rPr>
      <t xml:space="preserve"> 인버터 공기압축기_사업 후 인버터 공기압축기 부하율</t>
    </r>
    <phoneticPr fontId="3" type="noConversion"/>
  </si>
  <si>
    <r>
      <rPr>
        <sz val="11"/>
        <color rgb="FFFF0000"/>
        <rFont val="맑은 고딕"/>
        <family val="3"/>
        <charset val="129"/>
      </rPr>
      <t>⑨</t>
    </r>
    <r>
      <rPr>
        <sz val="11"/>
        <color rgb="FFFF0000"/>
        <rFont val="맑은 고딕"/>
        <family val="2"/>
        <charset val="129"/>
        <scheme val="minor"/>
      </rPr>
      <t xml:space="preserve"> 인버터 공기압축기_사업 후 설비 가동 시간</t>
    </r>
    <phoneticPr fontId="3" type="noConversion"/>
  </si>
  <si>
    <r>
      <rPr>
        <sz val="11"/>
        <color rgb="FFFF0000"/>
        <rFont val="맑은 고딕"/>
        <family val="3"/>
        <charset val="129"/>
      </rPr>
      <t>⑨</t>
    </r>
    <r>
      <rPr>
        <sz val="11"/>
        <color rgb="FFFF0000"/>
        <rFont val="맑은 고딕"/>
        <family val="2"/>
        <charset val="129"/>
        <scheme val="minor"/>
      </rPr>
      <t xml:space="preserve"> 인버터 공기압축기_사업 후 토출용량</t>
    </r>
    <phoneticPr fontId="3" type="noConversion"/>
  </si>
  <si>
    <t>최초 도입 시 및 설비 교체시</t>
  </si>
  <si>
    <t>최초 도입 시 및 설비 교체시</t>
    <phoneticPr fontId="3" type="noConversion"/>
  </si>
  <si>
    <t>연속, 누적</t>
    <phoneticPr fontId="3" type="noConversion"/>
  </si>
  <si>
    <t>기타(직접입력)</t>
    <phoneticPr fontId="3" type="noConversion"/>
  </si>
  <si>
    <r>
      <t xml:space="preserve">■ 작성요령
</t>
    </r>
    <r>
      <rPr>
        <sz val="10"/>
        <color theme="1" tint="0.34998626667073579"/>
        <rFont val="맑은 고딕"/>
        <family val="3"/>
        <charset val="129"/>
        <scheme val="minor"/>
      </rPr>
      <t xml:space="preserve">① 필요시, 모니터링 데이터 Sheet 추가(행 전체 복사하여 붙여넣기)
② 인자 : 해당 적용 기술에 맞는 모니터링 인자 선택
③ 적용된 값 : 직접 입력
④ 단위 : 직접 입력
⑤ 데이터 출처 : 실측값(계량기), 사내 내부문서, 설비사양서, 전력량계, 계량기, 타이머, 계수값, 국가공인기관, 기타(직접입력)중에서 사업자가 선택 
⑥ 측정 방법 : 현장확인, 내부문서 확인, 설비사양서 확인, 측정 및 계산, 측정, 계산, 계수값, 시험성적서, 고효율에너지기자재 인증서, 기타(직접입력) 중에서 사업자가 선택 
⑦ 모니터링 주기 : 1회/1년, 1회/2년, 1회/3년, 1회/4년, 최초 도입 시 및 설비 교체 시, 연속, 누적, 기타(직접입력) 중에서 사업자가 선택
⑧ 모니터링 계획 설명 : 외부사업의 활동에 의한 온실가스 배출량을 모니터링하기 위한 운영 
    및 관리상의 구조를 설명하고 관련 자료의 수집 및 보관 방법, 품질관리 절차 등을 기술
</t>
    </r>
    <r>
      <rPr>
        <sz val="10"/>
        <color theme="1" tint="0.34998626667073579"/>
        <rFont val="맑은 고딕"/>
        <family val="3"/>
        <charset val="129"/>
      </rPr>
      <t>⑨</t>
    </r>
    <r>
      <rPr>
        <sz val="10"/>
        <color theme="1" tint="0.34998626667073579"/>
        <rFont val="맑은 고딕"/>
        <family val="3"/>
        <charset val="129"/>
        <scheme val="minor"/>
      </rPr>
      <t xml:space="preserve"> 모니터링 도식도 : 온실가스 배출량 산정을 위한 데이터/인자의 모니터링 지점을 포함하는
    도식도 포함</t>
    </r>
    <phoneticPr fontId="3" type="noConversion"/>
  </si>
  <si>
    <r>
      <t>BE</t>
    </r>
    <r>
      <rPr>
        <b/>
        <vertAlign val="subscript"/>
        <sz val="11"/>
        <color theme="1" tint="0.34998626667073579"/>
        <rFont val="맑은 고딕"/>
        <family val="3"/>
        <charset val="129"/>
        <scheme val="minor"/>
      </rPr>
      <t>y</t>
    </r>
    <phoneticPr fontId="3" type="noConversion"/>
  </si>
  <si>
    <r>
      <t>EG</t>
    </r>
    <r>
      <rPr>
        <vertAlign val="subscript"/>
        <sz val="12"/>
        <color theme="1" tint="0.34998626667073579"/>
        <rFont val="맑은 고딕"/>
        <family val="3"/>
        <charset val="129"/>
        <scheme val="minor"/>
      </rPr>
      <t xml:space="preserve">heat,PJ,y </t>
    </r>
    <r>
      <rPr>
        <sz val="12"/>
        <color theme="1" tint="0.34998626667073579"/>
        <rFont val="맑은 고딕"/>
        <family val="3"/>
        <charset val="129"/>
        <scheme val="minor"/>
      </rPr>
      <t xml:space="preserve"> </t>
    </r>
    <phoneticPr fontId="3" type="noConversion"/>
  </si>
  <si>
    <t>사업 후 y년도 목재펠릿을 이용한 열에너지 생산량</t>
    <phoneticPr fontId="3" type="noConversion"/>
  </si>
  <si>
    <t>MJ/년</t>
    <phoneticPr fontId="3" type="noConversion"/>
  </si>
  <si>
    <r>
      <t>BF</t>
    </r>
    <r>
      <rPr>
        <vertAlign val="subscript"/>
        <sz val="12"/>
        <color theme="1" tint="0.34998626667073579"/>
        <rFont val="맑은 고딕"/>
        <family val="3"/>
        <charset val="129"/>
        <scheme val="minor"/>
      </rPr>
      <t>PJ,bionass,y</t>
    </r>
    <phoneticPr fontId="3" type="noConversion"/>
  </si>
  <si>
    <t>사업 후 y년도 목재펠릿 사용량</t>
    <phoneticPr fontId="3" type="noConversion"/>
  </si>
  <si>
    <t>ton/년</t>
    <phoneticPr fontId="3" type="noConversion"/>
  </si>
  <si>
    <r>
      <t>NCV</t>
    </r>
    <r>
      <rPr>
        <vertAlign val="subscript"/>
        <sz val="12"/>
        <color theme="1" tint="0.34998626667073579"/>
        <rFont val="맑은 고딕"/>
        <family val="3"/>
        <charset val="129"/>
        <scheme val="minor"/>
      </rPr>
      <t>PB,FF</t>
    </r>
    <phoneticPr fontId="3" type="noConversion"/>
  </si>
  <si>
    <t>목재펠릿 발열량</t>
    <phoneticPr fontId="3" type="noConversion"/>
  </si>
  <si>
    <t>기본 값</t>
  </si>
  <si>
    <t>MJ/kg</t>
    <phoneticPr fontId="3" type="noConversion"/>
  </si>
  <si>
    <r>
      <t>η</t>
    </r>
    <r>
      <rPr>
        <vertAlign val="subscript"/>
        <sz val="12"/>
        <color theme="1" tint="0.34998626667073579"/>
        <rFont val="맑은 고딕"/>
        <family val="3"/>
        <charset val="129"/>
        <scheme val="minor"/>
      </rPr>
      <t>BL,FF</t>
    </r>
    <phoneticPr fontId="3" type="noConversion"/>
  </si>
  <si>
    <t>베이스라인 기존설비의 효율</t>
    <phoneticPr fontId="3" type="noConversion"/>
  </si>
  <si>
    <r>
      <t>EF</t>
    </r>
    <r>
      <rPr>
        <vertAlign val="subscript"/>
        <sz val="12"/>
        <color theme="1" tint="0.34998626667073579"/>
        <rFont val="맑은 고딕"/>
        <family val="3"/>
        <charset val="129"/>
        <scheme val="minor"/>
      </rPr>
      <t>BL,FF</t>
    </r>
    <phoneticPr fontId="3" type="noConversion"/>
  </si>
  <si>
    <t>베이스라인 화석연료 이산화탄소 배출계수</t>
    <phoneticPr fontId="3" type="noConversion"/>
  </si>
  <si>
    <r>
      <t>kgCO</t>
    </r>
    <r>
      <rPr>
        <vertAlign val="subscript"/>
        <sz val="10"/>
        <color theme="1" tint="0.34998626667073579"/>
        <rFont val="맑은 고딕"/>
        <family val="3"/>
        <charset val="129"/>
        <scheme val="minor"/>
      </rPr>
      <t>2</t>
    </r>
    <r>
      <rPr>
        <sz val="10"/>
        <color theme="1" tint="0.34998626667073579"/>
        <rFont val="맑은 고딕"/>
        <family val="3"/>
        <charset val="129"/>
        <scheme val="minor"/>
      </rPr>
      <t>/TJ</t>
    </r>
    <phoneticPr fontId="3" type="noConversion"/>
  </si>
  <si>
    <r>
      <t>PE</t>
    </r>
    <r>
      <rPr>
        <b/>
        <vertAlign val="subscript"/>
        <sz val="11"/>
        <color theme="1" tint="0.34998626667073579"/>
        <rFont val="맑은 고딕"/>
        <family val="3"/>
        <charset val="129"/>
        <scheme val="minor"/>
      </rPr>
      <t>y</t>
    </r>
    <phoneticPr fontId="3" type="noConversion"/>
  </si>
  <si>
    <r>
      <t>LE</t>
    </r>
    <r>
      <rPr>
        <b/>
        <vertAlign val="subscript"/>
        <sz val="11"/>
        <color theme="1" tint="0.34998626667073579"/>
        <rFont val="맑은 고딕"/>
        <family val="3"/>
        <charset val="129"/>
        <scheme val="minor"/>
      </rPr>
      <t>y</t>
    </r>
    <phoneticPr fontId="3" type="noConversion"/>
  </si>
  <si>
    <r>
      <t xml:space="preserve"> EF</t>
    </r>
    <r>
      <rPr>
        <vertAlign val="subscript"/>
        <sz val="12"/>
        <color theme="1" tint="0.34998626667073579"/>
        <rFont val="맑은 고딕"/>
        <family val="3"/>
        <charset val="129"/>
        <scheme val="minor"/>
      </rPr>
      <t>CO2,LE</t>
    </r>
    <phoneticPr fontId="3" type="noConversion"/>
  </si>
  <si>
    <t>목제팰릿 생산 누출계수</t>
    <phoneticPr fontId="3" type="noConversion"/>
  </si>
  <si>
    <r>
      <t>tCO</t>
    </r>
    <r>
      <rPr>
        <vertAlign val="subscript"/>
        <sz val="10"/>
        <color theme="1" tint="0.34998626667073579"/>
        <rFont val="맑은 고딕"/>
        <family val="3"/>
        <charset val="129"/>
        <scheme val="minor"/>
      </rPr>
      <t>2</t>
    </r>
    <r>
      <rPr>
        <sz val="10"/>
        <color theme="1" tint="0.34998626667073579"/>
        <rFont val="맑은 고딕"/>
        <family val="3"/>
        <charset val="129"/>
        <scheme val="minor"/>
      </rPr>
      <t>/목재펠릿 생산량</t>
    </r>
    <phoneticPr fontId="3" type="noConversion"/>
  </si>
  <si>
    <r>
      <t>ER</t>
    </r>
    <r>
      <rPr>
        <b/>
        <vertAlign val="subscript"/>
        <sz val="11"/>
        <color theme="1" tint="0.34998626667073579"/>
        <rFont val="맑은 고딕"/>
        <family val="3"/>
        <charset val="129"/>
        <scheme val="minor"/>
      </rPr>
      <t>y</t>
    </r>
    <phoneticPr fontId="3" type="noConversion"/>
  </si>
  <si>
    <t>&lt;베이스라인 화석연료 이산화탄소 배출계수&gt; ※ 기존설비 연료 종류 선택</t>
    <phoneticPr fontId="3" type="noConversion"/>
  </si>
  <si>
    <t>연료 종류</t>
    <phoneticPr fontId="3" type="noConversion"/>
  </si>
  <si>
    <t>경유</t>
  </si>
  <si>
    <t>배출계수(kgCO2/TJ)</t>
    <phoneticPr fontId="3" type="noConversion"/>
  </si>
  <si>
    <t xml:space="preserve"> </t>
    <phoneticPr fontId="3" type="noConversion"/>
  </si>
  <si>
    <t>기본 값</t>
    <phoneticPr fontId="3" type="noConversion"/>
  </si>
  <si>
    <t>직접입력</t>
    <phoneticPr fontId="3" type="noConversion"/>
  </si>
  <si>
    <t>(단위 : kgGHG/TJ)</t>
    <phoneticPr fontId="3" type="noConversion"/>
  </si>
  <si>
    <t>연료명</t>
  </si>
  <si>
    <t xml:space="preserve">국내에너지원 기준 </t>
    <phoneticPr fontId="3" type="noConversion"/>
  </si>
  <si>
    <r>
      <t>CO</t>
    </r>
    <r>
      <rPr>
        <b/>
        <vertAlign val="subscript"/>
        <sz val="10"/>
        <color rgb="FF000000"/>
        <rFont val="맑은 고딕"/>
        <family val="3"/>
        <charset val="129"/>
        <scheme val="minor"/>
      </rPr>
      <t>2</t>
    </r>
    <phoneticPr fontId="3" type="noConversion"/>
  </si>
  <si>
    <r>
      <t>CH</t>
    </r>
    <r>
      <rPr>
        <b/>
        <vertAlign val="subscript"/>
        <sz val="10"/>
        <color rgb="FF000000"/>
        <rFont val="맑은 고딕"/>
        <family val="2"/>
        <scheme val="minor"/>
      </rPr>
      <t>4</t>
    </r>
  </si>
  <si>
    <r>
      <t>N</t>
    </r>
    <r>
      <rPr>
        <b/>
        <vertAlign val="subscript"/>
        <sz val="10"/>
        <color rgb="FF000000"/>
        <rFont val="맑은 고딕"/>
        <family val="3"/>
        <charset val="129"/>
        <scheme val="minor"/>
      </rPr>
      <t>2</t>
    </r>
    <r>
      <rPr>
        <b/>
        <sz val="10"/>
        <color rgb="FF000000"/>
        <rFont val="맑은 고딕"/>
        <family val="3"/>
        <charset val="129"/>
        <scheme val="minor"/>
      </rPr>
      <t>O</t>
    </r>
  </si>
  <si>
    <t>에너지산업</t>
  </si>
  <si>
    <t>제조업</t>
  </si>
  <si>
    <t>상업공공</t>
  </si>
  <si>
    <t>가정</t>
  </si>
  <si>
    <t>건설업</t>
  </si>
  <si>
    <t>기타</t>
  </si>
  <si>
    <t>Ⅰ. 석유류</t>
  </si>
  <si>
    <t xml:space="preserve">  </t>
  </si>
  <si>
    <t>원유</t>
  </si>
  <si>
    <t>휘발유</t>
    <phoneticPr fontId="3" type="noConversion"/>
  </si>
  <si>
    <t>오리멀젼</t>
  </si>
  <si>
    <t>-</t>
  </si>
  <si>
    <t>등유</t>
    <phoneticPr fontId="3" type="noConversion"/>
  </si>
  <si>
    <t>액성 천연가스</t>
  </si>
  <si>
    <t>경유</t>
    <phoneticPr fontId="3" type="noConversion"/>
  </si>
  <si>
    <t>가솔린</t>
  </si>
  <si>
    <t>자동차용 가솔린</t>
  </si>
  <si>
    <t>휘발유</t>
  </si>
  <si>
    <t>B-C유</t>
    <phoneticPr fontId="3" type="noConversion"/>
  </si>
  <si>
    <t>항공용 가솔린</t>
  </si>
  <si>
    <t>LPG</t>
    <phoneticPr fontId="3" type="noConversion"/>
  </si>
  <si>
    <t>제트용 가솔린</t>
  </si>
  <si>
    <t>천연가스</t>
    <phoneticPr fontId="3" type="noConversion"/>
  </si>
  <si>
    <t>제트용 등유</t>
  </si>
  <si>
    <t>JET A-1, JP-8</t>
  </si>
  <si>
    <t>무연탄</t>
    <phoneticPr fontId="3" type="noConversion"/>
  </si>
  <si>
    <t>기타 등유</t>
  </si>
  <si>
    <t>등유</t>
  </si>
  <si>
    <t>유연탄</t>
    <phoneticPr fontId="3" type="noConversion"/>
  </si>
  <si>
    <t>혈암유</t>
  </si>
  <si>
    <t>아역청탄</t>
    <phoneticPr fontId="3" type="noConversion"/>
  </si>
  <si>
    <t>가스/디젤 오일</t>
  </si>
  <si>
    <t>갈탄</t>
    <phoneticPr fontId="3" type="noConversion"/>
  </si>
  <si>
    <t>잔여 연료유</t>
  </si>
  <si>
    <t>B-C유</t>
  </si>
  <si>
    <t>액화석유가스</t>
  </si>
  <si>
    <t>LPG</t>
  </si>
  <si>
    <t>에탄</t>
  </si>
  <si>
    <t>나프타</t>
  </si>
  <si>
    <t>납사</t>
  </si>
  <si>
    <t>역청(아스팔트)</t>
  </si>
  <si>
    <t>아스팔트</t>
  </si>
  <si>
    <t>윤활유</t>
  </si>
  <si>
    <t>석유 코크스</t>
  </si>
  <si>
    <t>석유코크스(고체)</t>
  </si>
  <si>
    <t>정제 원료</t>
  </si>
  <si>
    <t>기타 오일</t>
  </si>
  <si>
    <t>정제가스</t>
  </si>
  <si>
    <t>접착제(파라핀왁스)</t>
  </si>
  <si>
    <t>파라핀왁스</t>
  </si>
  <si>
    <t>백유</t>
  </si>
  <si>
    <t>용제</t>
  </si>
  <si>
    <t>기타석유제품</t>
  </si>
  <si>
    <t>재생유(WDF)</t>
  </si>
  <si>
    <t>Ⅱ. 석탄류</t>
  </si>
  <si>
    <t>무연탄</t>
  </si>
  <si>
    <t>국내 무연탄</t>
  </si>
  <si>
    <t>수입 무연탄</t>
  </si>
  <si>
    <t>점결탄</t>
  </si>
  <si>
    <t>원료용 유연탄</t>
  </si>
  <si>
    <t>기타 역청탄</t>
  </si>
  <si>
    <t>연료용 유연탄</t>
  </si>
  <si>
    <t>하위 유연탄</t>
  </si>
  <si>
    <t>아역청탄</t>
  </si>
  <si>
    <t>갈탄</t>
  </si>
  <si>
    <t>유혈암 및 역청암</t>
  </si>
  <si>
    <t>갈탄 연탄</t>
  </si>
  <si>
    <t>특허연료</t>
  </si>
  <si>
    <t>코크스</t>
  </si>
  <si>
    <t>코크스로 코크스</t>
  </si>
  <si>
    <t>코크스(석탄)</t>
  </si>
  <si>
    <t>가스 코크스</t>
  </si>
  <si>
    <t>가스공장 코크스</t>
  </si>
  <si>
    <t>콜타르</t>
  </si>
  <si>
    <t>Ⅲ. 가스류</t>
  </si>
  <si>
    <t>부생 가스</t>
  </si>
  <si>
    <t>가스공장 가스</t>
  </si>
  <si>
    <t>코크스로 가스</t>
  </si>
  <si>
    <t>코크스가스</t>
  </si>
  <si>
    <t>고로 가스</t>
  </si>
  <si>
    <t>고로가스</t>
  </si>
  <si>
    <t>산소 강철로 가스</t>
  </si>
  <si>
    <t>전로가스</t>
  </si>
  <si>
    <t>천연가스</t>
  </si>
  <si>
    <t>천연가스(LNG)</t>
  </si>
  <si>
    <t>Ⅳ. 기타 화석연료</t>
  </si>
  <si>
    <t>도시 폐기물</t>
  </si>
  <si>
    <t>(비-바이오매스 부분)</t>
  </si>
  <si>
    <t>산업 폐기물</t>
  </si>
  <si>
    <t>폐유</t>
  </si>
  <si>
    <t>토탄</t>
  </si>
  <si>
    <t>이탄</t>
  </si>
  <si>
    <t>Ⅴ. 바이오매스(Biomass)</t>
  </si>
  <si>
    <t>고체 바이오</t>
  </si>
  <si>
    <t>목재/목재 폐기물</t>
  </si>
  <si>
    <t>연료</t>
  </si>
  <si>
    <t>아황산염 잿물(흑액)</t>
    <phoneticPr fontId="3" type="noConversion"/>
  </si>
  <si>
    <t>기타 고체바이오매스</t>
  </si>
  <si>
    <t>목탄</t>
  </si>
  <si>
    <t>액체 바이오</t>
  </si>
  <si>
    <t>바이오 가솔린</t>
  </si>
  <si>
    <t>바이오 디젤</t>
  </si>
  <si>
    <t>기타 액체바이오연료</t>
  </si>
  <si>
    <t>기체 바이오</t>
  </si>
  <si>
    <t>매립지 가스</t>
  </si>
  <si>
    <t>매스</t>
  </si>
  <si>
    <t>슬러지 가스</t>
  </si>
  <si>
    <t>기타 바이오가스</t>
  </si>
  <si>
    <t>기타 비-화석연료</t>
  </si>
  <si>
    <t>(바이오매스부분)</t>
  </si>
  <si>
    <t>주 1) “에너지산업”이란 발전 또는 열 생산, 석유 정제, 가스 제조, 광업 등의 에너지 제조 산업을 의미한다.</t>
  </si>
  <si>
    <r>
      <t>주 2) 국내 주요 에너지원 중 B-A유 및 B-B유의 CO</t>
    </r>
    <r>
      <rPr>
        <vertAlign val="subscript"/>
        <sz val="9"/>
        <color rgb="FF000000"/>
        <rFont val="맑은 고딕"/>
        <family val="3"/>
        <charset val="129"/>
        <scheme val="minor"/>
      </rPr>
      <t>2</t>
    </r>
    <r>
      <rPr>
        <sz val="9"/>
        <color rgb="FF000000"/>
        <rFont val="맑은 고딕"/>
        <family val="3"/>
        <charset val="129"/>
        <scheme val="minor"/>
      </rPr>
      <t xml:space="preserve"> 배출계수는 경유와 B-C유의 IPCC 기본 배출계수에 경유와 B-C의 혼합비를 적용하여 활용한다. </t>
    </r>
    <phoneticPr fontId="3" type="noConversion"/>
  </si>
  <si>
    <t>CO2</t>
    <phoneticPr fontId="3" type="noConversion"/>
  </si>
  <si>
    <r>
      <t>N</t>
    </r>
    <r>
      <rPr>
        <vertAlign val="subscript"/>
        <sz val="10"/>
        <color rgb="FF000000"/>
        <rFont val="맑은 고딕"/>
        <family val="3"/>
        <charset val="129"/>
        <scheme val="minor"/>
      </rPr>
      <t>2</t>
    </r>
    <r>
      <rPr>
        <sz val="10"/>
        <color rgb="FF000000"/>
        <rFont val="맑은 고딕"/>
        <family val="3"/>
        <charset val="129"/>
        <scheme val="minor"/>
      </rPr>
      <t>O</t>
    </r>
  </si>
  <si>
    <t>에너지</t>
  </si>
  <si>
    <t>상업</t>
  </si>
  <si>
    <t>산업</t>
  </si>
  <si>
    <t>공공</t>
  </si>
  <si>
    <t>B-A유</t>
  </si>
  <si>
    <t>B-B유</t>
  </si>
  <si>
    <r>
      <t>EG</t>
    </r>
    <r>
      <rPr>
        <b/>
        <vertAlign val="subscript"/>
        <sz val="9"/>
        <color theme="1" tint="0.34998626667073579"/>
        <rFont val="맑은 고딕"/>
        <family val="3"/>
        <charset val="129"/>
        <scheme val="minor"/>
      </rPr>
      <t>i,y</t>
    </r>
    <phoneticPr fontId="3" type="noConversion"/>
  </si>
  <si>
    <t>y년도 사업 후 사업활동에 의해 열생산 설비 i에서 공급된 열에너지량</t>
    <phoneticPr fontId="3" type="noConversion"/>
  </si>
  <si>
    <t>A</t>
    <phoneticPr fontId="3" type="noConversion"/>
  </si>
  <si>
    <t>태양열 설비의 집열면적</t>
    <phoneticPr fontId="3" type="noConversion"/>
  </si>
  <si>
    <t>㎡</t>
    <phoneticPr fontId="3" type="noConversion"/>
  </si>
  <si>
    <r>
      <t xml:space="preserve">■ 작성요령
</t>
    </r>
    <r>
      <rPr>
        <sz val="10"/>
        <color theme="1" tint="0.34998626667073579"/>
        <rFont val="맑은 고딕"/>
        <family val="3"/>
        <charset val="129"/>
        <scheme val="minor"/>
      </rPr>
      <t xml:space="preserve">① </t>
    </r>
    <r>
      <rPr>
        <b/>
        <sz val="10"/>
        <color theme="1" tint="0.34998626667073579"/>
        <rFont val="맑은 고딕"/>
        <family val="3"/>
        <charset val="129"/>
        <scheme val="minor"/>
      </rPr>
      <t>태양열 설비의 집열면적(A)</t>
    </r>
    <r>
      <rPr>
        <sz val="10"/>
        <color theme="1" tint="0.34998626667073579"/>
        <rFont val="맑은 고딕"/>
        <family val="3"/>
        <charset val="129"/>
        <scheme val="minor"/>
      </rPr>
      <t xml:space="preserve"> : 설치된 태양열 이용 시스템 설계 기준 상의 집열면적(㎡) 입력
</t>
    </r>
    <r>
      <rPr>
        <sz val="10"/>
        <color rgb="FF0070C0"/>
        <rFont val="맑은 고딕"/>
        <family val="3"/>
        <charset val="129"/>
        <scheme val="minor"/>
      </rPr>
      <t xml:space="preserve">   </t>
    </r>
    <r>
      <rPr>
        <i/>
        <sz val="10"/>
        <color rgb="FF0070C0"/>
        <rFont val="맑은 고딕"/>
        <family val="3"/>
        <charset val="129"/>
        <scheme val="minor"/>
      </rPr>
      <t xml:space="preserve"> (▶ 설계서, 사양서, 계약서 등 집열면적을 확인할 수 있는 증빙서류 제출 필요)</t>
    </r>
    <r>
      <rPr>
        <sz val="10"/>
        <color theme="1" tint="0.34998626667073579"/>
        <rFont val="맑은 고딕"/>
        <family val="3"/>
        <charset val="129"/>
        <scheme val="minor"/>
      </rPr>
      <t xml:space="preserve">
② </t>
    </r>
    <r>
      <rPr>
        <b/>
        <sz val="10"/>
        <color theme="1" tint="0.34998626667073579"/>
        <rFont val="맑은 고딕"/>
        <family val="3"/>
        <charset val="129"/>
        <scheme val="minor"/>
      </rPr>
      <t>y년도 면적당 에너지 생산량 환산계수(CF_y)</t>
    </r>
    <r>
      <rPr>
        <sz val="10"/>
        <color theme="1" tint="0.34998626667073579"/>
        <rFont val="맑은 고딕"/>
        <family val="3"/>
        <charset val="129"/>
        <scheme val="minor"/>
      </rPr>
      <t xml:space="preserve"> : 신재생에너지센터의 "신재생에너지 보급통계" 최신본의 자가용 태양열 사업 환산계수를 입력
   ※ 실제 모니터링 단계에서는 해당 모니터링 기간에 해당하는 연도의 환산계수 입력 필요
</t>
    </r>
    <r>
      <rPr>
        <i/>
        <sz val="10"/>
        <color rgb="FF0070C0"/>
        <rFont val="맑은 고딕"/>
        <family val="3"/>
        <charset val="129"/>
        <scheme val="minor"/>
      </rPr>
      <t xml:space="preserve">    (▶ 인용한 신재생에너지 보급통계의 표지와 환산계수 페이지 캡처 후 제출 필요)
</t>
    </r>
    <r>
      <rPr>
        <sz val="10"/>
        <color theme="1" tint="0.34998626667073579"/>
        <rFont val="맑은 고딕"/>
        <family val="3"/>
        <charset val="129"/>
        <scheme val="minor"/>
      </rPr>
      <t xml:space="preserve">③ </t>
    </r>
    <r>
      <rPr>
        <b/>
        <sz val="10"/>
        <color theme="1" tint="0.34998626667073579"/>
        <rFont val="맑은 고딕"/>
        <family val="3"/>
        <charset val="129"/>
        <scheme val="minor"/>
      </rPr>
      <t>베이스라인 열생산 설비 i의 효율(η_BL,i)</t>
    </r>
    <r>
      <rPr>
        <sz val="10"/>
        <color theme="1" tint="0.34998626667073579"/>
        <rFont val="맑은 고딕"/>
        <family val="3"/>
        <charset val="129"/>
        <scheme val="minor"/>
      </rPr>
      <t xml:space="preserve"> : 사업 전 열생산 설비의 효율 값 입력
    단, 효율 값을 확인할 수 없을 경우, 100% 적용(기본값)</t>
    </r>
    <r>
      <rPr>
        <i/>
        <sz val="10"/>
        <color rgb="FF0070C0"/>
        <rFont val="맑은 고딕"/>
        <family val="3"/>
        <charset val="129"/>
        <scheme val="minor"/>
      </rPr>
      <t xml:space="preserve">
    (▶ 베이스라인 열생산 설비의 효율은 공인기관의 시험성적서 제출 필요)</t>
    </r>
    <r>
      <rPr>
        <sz val="10"/>
        <color theme="1" tint="0.34998626667073579"/>
        <rFont val="맑은 고딕"/>
        <family val="3"/>
        <charset val="129"/>
        <scheme val="minor"/>
      </rPr>
      <t xml:space="preserve">
④  </t>
    </r>
    <r>
      <rPr>
        <b/>
        <sz val="10"/>
        <color theme="1" tint="0.34998626667073579"/>
        <rFont val="맑은 고딕"/>
        <family val="2"/>
        <scheme val="minor"/>
      </rPr>
      <t>연료종류 선택</t>
    </r>
    <r>
      <rPr>
        <sz val="10"/>
        <color theme="1" tint="0.34998626667073579"/>
        <rFont val="맑은 고딕"/>
        <family val="3"/>
        <charset val="129"/>
        <scheme val="minor"/>
      </rPr>
      <t xml:space="preserve"> : 베이스라인 화석연료 및 사업활동 과정에서 사용된 화석연료 종류 선택
      각 유종은 2020년 이전과 이후로 국가 고유 순발열량이 변경되어 2020년 이후 사업은 
    (2020)이 포함된 유종을 선택
⑤ </t>
    </r>
    <r>
      <rPr>
        <b/>
        <sz val="10"/>
        <color theme="1" tint="0.34998626667073579"/>
        <rFont val="맑은 고딕"/>
        <family val="3"/>
        <charset val="129"/>
        <scheme val="minor"/>
      </rPr>
      <t>베이스라인 화석연료 i의 이산화탄소 배출계수(EF_BL,FF,i)</t>
    </r>
    <r>
      <rPr>
        <sz val="10"/>
        <color theme="1" tint="0.34998626667073579"/>
        <rFont val="맑은 고딕"/>
        <family val="3"/>
        <charset val="129"/>
        <scheme val="minor"/>
      </rPr>
      <t xml:space="preserve"> : 사업 전 연료의 종류 선택
   ※ 태양열 이용 시스템에서 생산된 열량이 대체하는 사업 전 설비에서 사용되는 연료의 종류
</t>
    </r>
    <r>
      <rPr>
        <i/>
        <sz val="10"/>
        <color rgb="FF0070C0"/>
        <rFont val="맑은 고딕"/>
        <family val="3"/>
        <charset val="129"/>
        <scheme val="minor"/>
      </rPr>
      <t xml:space="preserve">    (▶ 사업 전 해당 설비에서 사용된 연료의 종류를 입증할 수 있는 증빙서류 제출 필요)</t>
    </r>
    <r>
      <rPr>
        <sz val="10"/>
        <color theme="1" tint="0.34998626667073579"/>
        <rFont val="맑은 고딕"/>
        <family val="3"/>
        <charset val="129"/>
        <scheme val="minor"/>
      </rPr>
      <t xml:space="preserve">
⑥</t>
    </r>
    <r>
      <rPr>
        <b/>
        <sz val="10"/>
        <color theme="1" tint="0.34998626667073579"/>
        <rFont val="맑은 고딕"/>
        <family val="3"/>
        <charset val="129"/>
        <scheme val="minor"/>
      </rPr>
      <t xml:space="preserve"> y년도 사업활동 과정에서 소비된 전력사용량(EC_EL,y)</t>
    </r>
    <r>
      <rPr>
        <sz val="10"/>
        <color theme="1" tint="0.34998626667073579"/>
        <rFont val="맑은 고딕"/>
        <family val="3"/>
        <charset val="129"/>
        <scheme val="minor"/>
      </rPr>
      <t xml:space="preserve"> : 태양열 이용 시스템을 설치함으로 
   인해 추가적으로 사용된 전력사용량 입력
   ※ 단, 설비 운전을 위해 보조적으로 설치된, 펌프 등은 제외하며, 열원생산의 목적으로 사용된 전력의 경우 반드시 포함
</t>
    </r>
    <r>
      <rPr>
        <i/>
        <sz val="10"/>
        <color rgb="FF0070C0"/>
        <rFont val="맑은 고딕"/>
        <family val="3"/>
        <charset val="129"/>
        <scheme val="minor"/>
      </rPr>
      <t xml:space="preserve">    (▶ 소비된 전력사용량을 입증할 수 있는 증빙자료 제출 필요. 단, 소비된 전력사용량을 확인할 수 없을 시 보수적으로 전력사용량을 추정할 수 있으며, 추정한 근거에 대해서 제출 필요)</t>
    </r>
    <r>
      <rPr>
        <sz val="10"/>
        <color theme="1" tint="0.34998626667073579"/>
        <rFont val="맑은 고딕"/>
        <family val="3"/>
        <charset val="129"/>
        <scheme val="minor"/>
      </rPr>
      <t xml:space="preserve">
⑦ </t>
    </r>
    <r>
      <rPr>
        <b/>
        <sz val="10"/>
        <color theme="1" tint="0.34998626667073579"/>
        <rFont val="맑은 고딕"/>
        <family val="3"/>
        <charset val="129"/>
        <scheme val="minor"/>
      </rPr>
      <t>전력배출계수(EF_EL,y)</t>
    </r>
    <r>
      <rPr>
        <sz val="10"/>
        <color theme="1" tint="0.34998626667073579"/>
        <rFont val="맑은 고딕"/>
        <family val="3"/>
        <charset val="129"/>
        <scheme val="minor"/>
      </rPr>
      <t xml:space="preserve"> : 2020년 이전 실적에 대해서는 0.46625tCO2eq/MWh 적용
⑧ </t>
    </r>
    <r>
      <rPr>
        <b/>
        <sz val="10"/>
        <color theme="1" tint="0.34998626667073579"/>
        <rFont val="맑은 고딕"/>
        <family val="3"/>
        <charset val="129"/>
        <scheme val="minor"/>
      </rPr>
      <t>y년도 사업활동 과정에서 사용된 화석연료 i의 사용량(FC_FF,i,y)</t>
    </r>
    <r>
      <rPr>
        <sz val="10"/>
        <color theme="1" tint="0.34998626667073579"/>
        <rFont val="맑은 고딕"/>
        <family val="3"/>
        <charset val="129"/>
        <scheme val="minor"/>
      </rPr>
      <t xml:space="preserve"> : 태양열 이용 시스템의 
   열에너지 생산 및 사용을 위해 사업과정에서 추가적으로 사용된 화석연료 사용량 입력
</t>
    </r>
    <r>
      <rPr>
        <i/>
        <sz val="10"/>
        <color rgb="FF0070C0"/>
        <rFont val="맑은 고딕"/>
        <family val="3"/>
        <charset val="129"/>
        <scheme val="minor"/>
      </rPr>
      <t xml:space="preserve">    (▶ 사용된 화석연료 사용량을 입증할 수 있는 증빙자료 제출 필요. 단, 사용된 화석연료 
    사용량을 확인할 수 없을 시 보수적으로 화석연료 사용량을 추정할 수 있으며, 추정한 근거에 대해서 제출 필요)</t>
    </r>
    <r>
      <rPr>
        <sz val="10"/>
        <color theme="1" tint="0.34998626667073579"/>
        <rFont val="맑은 고딕"/>
        <family val="3"/>
        <charset val="129"/>
        <scheme val="minor"/>
      </rPr>
      <t xml:space="preserve"> 
⑨ 기타 작성시 주의사항
   - 입력항목(파란색), 선택항목(주황색) 이외의 항목에 대해서는 수정이 불가함</t>
    </r>
  </si>
  <si>
    <r>
      <t>CF</t>
    </r>
    <r>
      <rPr>
        <b/>
        <vertAlign val="subscript"/>
        <sz val="9"/>
        <color theme="1" tint="0.34998626667073579"/>
        <rFont val="맑은 고딕"/>
        <family val="3"/>
        <charset val="129"/>
        <scheme val="minor"/>
      </rPr>
      <t>y</t>
    </r>
    <phoneticPr fontId="3" type="noConversion"/>
  </si>
  <si>
    <t>y년도 면적당 에너지 생산량 환산계수</t>
    <phoneticPr fontId="3" type="noConversion"/>
  </si>
  <si>
    <r>
      <t>toe/㎡</t>
    </r>
    <r>
      <rPr>
        <sz val="9"/>
        <color theme="1" tint="0.34998626667073579"/>
        <rFont val="맑은 고딕"/>
        <family val="3"/>
        <charset val="129"/>
      </rPr>
      <t>ㆍ</t>
    </r>
    <r>
      <rPr>
        <sz val="9"/>
        <color theme="1" tint="0.34998626667073579"/>
        <rFont val="맑은 고딕"/>
        <family val="3"/>
        <charset val="129"/>
        <scheme val="minor"/>
      </rPr>
      <t>년</t>
    </r>
    <phoneticPr fontId="3" type="noConversion"/>
  </si>
  <si>
    <r>
      <t>η</t>
    </r>
    <r>
      <rPr>
        <b/>
        <vertAlign val="subscript"/>
        <sz val="9"/>
        <color theme="1" tint="0.34998626667073579"/>
        <rFont val="맑은 고딕"/>
        <family val="3"/>
        <charset val="129"/>
        <scheme val="minor"/>
      </rPr>
      <t>BL,i</t>
    </r>
    <phoneticPr fontId="3" type="noConversion"/>
  </si>
  <si>
    <t>베이스라인 열생산 설비 i의 효율</t>
    <phoneticPr fontId="3" type="noConversion"/>
  </si>
  <si>
    <r>
      <t>CF</t>
    </r>
    <r>
      <rPr>
        <b/>
        <vertAlign val="subscript"/>
        <sz val="9"/>
        <color theme="1" tint="0.34998626667073579"/>
        <rFont val="맑은 고딕"/>
        <family val="3"/>
        <charset val="129"/>
        <scheme val="minor"/>
      </rPr>
      <t>unit</t>
    </r>
    <phoneticPr fontId="3" type="noConversion"/>
  </si>
  <si>
    <t>단위환산 계수(toe →  MJ)</t>
    <phoneticPr fontId="3" type="noConversion"/>
  </si>
  <si>
    <t>MJ/toe</t>
    <phoneticPr fontId="3" type="noConversion"/>
  </si>
  <si>
    <r>
      <t xml:space="preserve"> E</t>
    </r>
    <r>
      <rPr>
        <b/>
        <vertAlign val="subscript"/>
        <sz val="9"/>
        <color theme="1" tint="0.34998626667073579"/>
        <rFont val="맑은 고딕"/>
        <family val="3"/>
        <charset val="129"/>
        <scheme val="minor"/>
      </rPr>
      <t>BL,FF,i</t>
    </r>
    <phoneticPr fontId="3" type="noConversion"/>
  </si>
  <si>
    <t>베이스라인 화석연료 i의 이산화탄소 배출계수</t>
    <phoneticPr fontId="3" type="noConversion"/>
  </si>
  <si>
    <r>
      <t>kgCO</t>
    </r>
    <r>
      <rPr>
        <vertAlign val="subscript"/>
        <sz val="9"/>
        <color theme="1" tint="0.34998626667073579"/>
        <rFont val="맑은 고딕"/>
        <family val="3"/>
        <charset val="129"/>
        <scheme val="minor"/>
      </rPr>
      <t>2</t>
    </r>
    <r>
      <rPr>
        <sz val="9"/>
        <color theme="1" tint="0.34998626667073579"/>
        <rFont val="맑은 고딕"/>
        <family val="3"/>
        <charset val="129"/>
        <scheme val="minor"/>
      </rPr>
      <t>/TJ</t>
    </r>
    <phoneticPr fontId="3" type="noConversion"/>
  </si>
  <si>
    <t>연료종류 선택</t>
    <phoneticPr fontId="3" type="noConversion"/>
  </si>
  <si>
    <t>연료용 유연탄(역청탄)(2020)</t>
  </si>
  <si>
    <r>
      <t>PE</t>
    </r>
    <r>
      <rPr>
        <b/>
        <vertAlign val="subscript"/>
        <sz val="9"/>
        <color theme="1" tint="0.34998626667073579"/>
        <rFont val="맑은 고딕"/>
        <family val="3"/>
        <charset val="129"/>
        <scheme val="minor"/>
      </rPr>
      <t>EL,y</t>
    </r>
    <phoneticPr fontId="3" type="noConversion"/>
  </si>
  <si>
    <t>y년도 사업활동 과정에서 전력사용에 따른 온실가스 배출량</t>
    <phoneticPr fontId="3" type="noConversion"/>
  </si>
  <si>
    <r>
      <t>EC</t>
    </r>
    <r>
      <rPr>
        <b/>
        <vertAlign val="subscript"/>
        <sz val="9"/>
        <color theme="1" tint="0.34998626667073579"/>
        <rFont val="맑은 고딕"/>
        <family val="3"/>
        <charset val="129"/>
        <scheme val="minor"/>
      </rPr>
      <t>EL,y</t>
    </r>
    <phoneticPr fontId="3" type="noConversion"/>
  </si>
  <si>
    <t>y년도 사업 활동 과정에서 소비된 전력사용량</t>
    <phoneticPr fontId="3" type="noConversion"/>
  </si>
  <si>
    <t>kWh/년</t>
    <phoneticPr fontId="3" type="noConversion"/>
  </si>
  <si>
    <r>
      <t>EF</t>
    </r>
    <r>
      <rPr>
        <b/>
        <vertAlign val="subscript"/>
        <sz val="9"/>
        <color theme="1" tint="0.34998626667073579"/>
        <rFont val="맑은 고딕"/>
        <family val="3"/>
        <charset val="129"/>
        <scheme val="minor"/>
      </rPr>
      <t>EL</t>
    </r>
    <phoneticPr fontId="3" type="noConversion"/>
  </si>
  <si>
    <t>전력 배출계수</t>
    <phoneticPr fontId="3" type="noConversion"/>
  </si>
  <si>
    <r>
      <t>PE</t>
    </r>
    <r>
      <rPr>
        <b/>
        <vertAlign val="subscript"/>
        <sz val="9"/>
        <color theme="1" tint="0.34998626667073579"/>
        <rFont val="맑은 고딕"/>
        <family val="3"/>
        <charset val="129"/>
        <scheme val="minor"/>
      </rPr>
      <t>EL</t>
    </r>
    <phoneticPr fontId="3" type="noConversion"/>
  </si>
  <si>
    <t>y년도 사업활동 과정에서 화석연료사용에 따른 온실가스 배출량</t>
    <phoneticPr fontId="3" type="noConversion"/>
  </si>
  <si>
    <r>
      <t>FC</t>
    </r>
    <r>
      <rPr>
        <b/>
        <vertAlign val="subscript"/>
        <sz val="9"/>
        <color theme="1" tint="0.34998626667073579"/>
        <rFont val="맑은 고딕"/>
        <family val="3"/>
        <charset val="129"/>
        <scheme val="minor"/>
      </rPr>
      <t>FF,i,y</t>
    </r>
    <phoneticPr fontId="3" type="noConversion"/>
  </si>
  <si>
    <t>y년도 사업 활동 과정에서 사용된 화석연료 i의 사용량</t>
    <phoneticPr fontId="3" type="noConversion"/>
  </si>
  <si>
    <r>
      <t>NCV</t>
    </r>
    <r>
      <rPr>
        <b/>
        <vertAlign val="subscript"/>
        <sz val="9"/>
        <color theme="1" tint="0.34998626667073579"/>
        <rFont val="맑은 고딕"/>
        <family val="3"/>
        <charset val="129"/>
        <scheme val="minor"/>
      </rPr>
      <t>FF,i</t>
    </r>
    <phoneticPr fontId="3" type="noConversion"/>
  </si>
  <si>
    <t>화석연료 i의 순발열량</t>
    <phoneticPr fontId="3" type="noConversion"/>
  </si>
  <si>
    <t>화석연료 i의 이산화탄소 배출계수</t>
    <phoneticPr fontId="3" type="noConversion"/>
  </si>
  <si>
    <r>
      <t xml:space="preserve">y년도 누출량
</t>
    </r>
    <r>
      <rPr>
        <b/>
        <sz val="7"/>
        <color theme="1" tint="0.34998626667073579"/>
        <rFont val="맑은 고딕"/>
        <family val="3"/>
        <charset val="129"/>
        <scheme val="minor"/>
      </rPr>
      <t>(태양열에너지 생산 설비가 다른 활동으로부터 이전되어 온 경우 고려)</t>
    </r>
    <phoneticPr fontId="3" type="noConversion"/>
  </si>
  <si>
    <t>선택</t>
  </si>
  <si>
    <t>선택</t>
    <phoneticPr fontId="3" type="noConversion"/>
  </si>
  <si>
    <t>kg</t>
  </si>
  <si>
    <t>원유(2020)</t>
  </si>
  <si>
    <t>L</t>
  </si>
  <si>
    <t>휘발유(2020)</t>
  </si>
  <si>
    <t>등유(2020)</t>
  </si>
  <si>
    <t>경유(2020)</t>
  </si>
  <si>
    <t>B-A유(2020)</t>
  </si>
  <si>
    <t>B-B유(2020)</t>
  </si>
  <si>
    <t>B-C유(2020)</t>
  </si>
  <si>
    <t>프로판(LPG1호)</t>
  </si>
  <si>
    <t>프로판(LPG1호)(2020)</t>
  </si>
  <si>
    <t>부탄(LPG3호)</t>
  </si>
  <si>
    <t>부탄(LPG3호)(2020)</t>
  </si>
  <si>
    <t>나프타(2020)</t>
  </si>
  <si>
    <t>용제(2020)</t>
  </si>
  <si>
    <t>항공유</t>
  </si>
  <si>
    <t>항공유(2020)</t>
  </si>
  <si>
    <t>아스팔트(2020)</t>
  </si>
  <si>
    <t>윤활유(2020)</t>
  </si>
  <si>
    <t>석유코크스</t>
  </si>
  <si>
    <t>석유코크스(2020)</t>
  </si>
  <si>
    <t>부생연료유1호</t>
  </si>
  <si>
    <t>부생연료유1호(2020)</t>
  </si>
  <si>
    <t>부생연료유2호</t>
  </si>
  <si>
    <t>부생연료유2호(2020)</t>
  </si>
  <si>
    <t>천연가스(LNG)(2020)</t>
  </si>
  <si>
    <t>도시가스(LNG)</t>
  </si>
  <si>
    <r>
      <t>Nm</t>
    </r>
    <r>
      <rPr>
        <vertAlign val="superscript"/>
        <sz val="10"/>
        <rFont val="한양신명조"/>
        <family val="3"/>
        <charset val="129"/>
      </rPr>
      <t>3</t>
    </r>
  </si>
  <si>
    <t>도시가스(LNG)(2020)</t>
  </si>
  <si>
    <t>도시가스(LPG)</t>
  </si>
  <si>
    <t>도시가스(LPG)(2020)</t>
  </si>
  <si>
    <t>국내무연탄</t>
  </si>
  <si>
    <t>국내무연탄(2020)</t>
  </si>
  <si>
    <t>연료용 수입무연탄</t>
  </si>
  <si>
    <t>연료용 수입무연탄(2020)</t>
  </si>
  <si>
    <t>원료용 수입무연탄</t>
  </si>
  <si>
    <t>원료용 수입무연탄(2020)</t>
  </si>
  <si>
    <t>연료용 유연탄(역청탄)</t>
  </si>
  <si>
    <t>원료용 유연탄(역청탄)</t>
  </si>
  <si>
    <t>원료용 유연탄(역청탄)(2020)</t>
  </si>
  <si>
    <t>아역청탄(2020)</t>
  </si>
  <si>
    <t>코크스(2020)</t>
  </si>
  <si>
    <t>탄소중립 전환 선도프로젝트
융자지원사업 온실가스 감축 계획서</t>
    <phoneticPr fontId="3" type="noConversion"/>
  </si>
  <si>
    <t>버전 / 작성일자</t>
    <phoneticPr fontId="3" type="noConversion"/>
  </si>
  <si>
    <t>고효율 설비 교체 사업의 방법론
(03A-004-Ver01)</t>
    <phoneticPr fontId="3" type="noConversion"/>
  </si>
  <si>
    <t>향후 10년간(24년~33년)예상 온실가스 감축량</t>
    <phoneticPr fontId="3" type="noConversion"/>
  </si>
  <si>
    <t>프로젝트명</t>
    <phoneticPr fontId="3" type="noConversion"/>
  </si>
  <si>
    <t>연평균 온실가스 감축량</t>
    <phoneticPr fontId="3" type="noConversion"/>
  </si>
  <si>
    <t>합계</t>
    <phoneticPr fontId="3" type="noConversion"/>
  </si>
  <si>
    <t>프로젝트명</t>
    <phoneticPr fontId="3" type="noConversion"/>
  </si>
  <si>
    <t>업체명</t>
    <phoneticPr fontId="3" type="noConversion"/>
  </si>
  <si>
    <t>연평균 예상 온실가스
배출 감축량</t>
    <phoneticPr fontId="3" type="noConversion"/>
  </si>
  <si>
    <t>융자액</t>
    <phoneticPr fontId="3" type="noConversion"/>
  </si>
  <si>
    <t>지원유형</t>
    <phoneticPr fontId="3" type="noConversion"/>
  </si>
  <si>
    <t>목적</t>
    <phoneticPr fontId="3" type="noConversion"/>
  </si>
  <si>
    <t>내용</t>
    <phoneticPr fontId="3" type="noConversion"/>
  </si>
  <si>
    <t>산업분류</t>
    <phoneticPr fontId="3" type="noConversion"/>
  </si>
  <si>
    <r>
      <t>tCO</t>
    </r>
    <r>
      <rPr>
        <vertAlign val="subscript"/>
        <sz val="10"/>
        <rFont val="맑은 고딕"/>
        <family val="3"/>
        <charset val="129"/>
        <scheme val="minor"/>
      </rPr>
      <t>2</t>
    </r>
    <r>
      <rPr>
        <sz val="10"/>
        <rFont val="맑은 고딕"/>
        <family val="3"/>
        <charset val="129"/>
        <scheme val="minor"/>
      </rPr>
      <t>-eq</t>
    </r>
    <phoneticPr fontId="3" type="noConversion"/>
  </si>
  <si>
    <t>총 프로젝트 규모</t>
    <phoneticPr fontId="3" type="noConversion"/>
  </si>
  <si>
    <t xml:space="preserve">백만원 </t>
    <phoneticPr fontId="3" type="noConversion"/>
  </si>
  <si>
    <t>A. 전환 - 차세대 태양광</t>
    <phoneticPr fontId="3" type="noConversion"/>
  </si>
  <si>
    <t>연도별 
온실가스 감축량</t>
    <phoneticPr fontId="3" type="noConversion"/>
  </si>
  <si>
    <t>감축량</t>
    <phoneticPr fontId="3" type="noConversion"/>
  </si>
  <si>
    <t>구분</t>
    <phoneticPr fontId="3" type="noConversion"/>
  </si>
  <si>
    <r>
      <t xml:space="preserve">■ 작성요령
</t>
    </r>
    <r>
      <rPr>
        <sz val="10"/>
        <color theme="1" tint="0.34998626667073579"/>
        <rFont val="맑은 고딕"/>
        <family val="3"/>
        <charset val="129"/>
        <scheme val="minor"/>
      </rPr>
      <t xml:space="preserve">① 사업 후 y년도 목재펠릿을 이용한 열에너지 생산량
   - 사업 후 y년도 목재펠릿 사용량 직접 입력
   - 목재펠릿 발열량은 "기본 값"과 "직접입력" 을 선택(기본 값 선택 시 16.9 자동입력)
</t>
    </r>
    <r>
      <rPr>
        <sz val="10"/>
        <color rgb="FF0070C0"/>
        <rFont val="맑은 고딕"/>
        <family val="3"/>
        <charset val="129"/>
        <scheme val="minor"/>
      </rPr>
      <t xml:space="preserve">    선택1. 목재펠릿 규격.품질기준 [별표1] 목재펠릿의 규격.품질기준의 4등급 기준 발열량</t>
    </r>
    <r>
      <rPr>
        <sz val="10"/>
        <color theme="1" tint="0.34998626667073579"/>
        <rFont val="맑은 고딕"/>
        <family val="3"/>
        <charset val="129"/>
        <scheme val="minor"/>
      </rPr>
      <t xml:space="preserve">
</t>
    </r>
    <r>
      <rPr>
        <sz val="10"/>
        <color rgb="FF0070C0"/>
        <rFont val="맑은 고딕"/>
        <family val="3"/>
        <charset val="129"/>
        <scheme val="minor"/>
      </rPr>
      <t xml:space="preserve">    선택2. 사업자가 목재펠릿 공급자로부터 받은 공인시험성적서의 발열량 값 직접 입력</t>
    </r>
    <r>
      <rPr>
        <sz val="10"/>
        <color theme="1" tint="0.34998626667073579"/>
        <rFont val="맑은 고딕"/>
        <family val="3"/>
        <charset val="129"/>
        <scheme val="minor"/>
      </rPr>
      <t xml:space="preserve">
② 베이스라인 기존설비의 효율
</t>
    </r>
    <r>
      <rPr>
        <sz val="10"/>
        <color rgb="FF0070C0"/>
        <rFont val="맑은 고딕"/>
        <family val="3"/>
        <charset val="129"/>
        <scheme val="minor"/>
      </rPr>
      <t xml:space="preserve">   - 사업 이전 보일러의 효율을 입증할 수 있는 경우 '직접입력' 선택 후 효율 값 직접입력
     (※ 증빙자료 첨부 필수)
   - 사업 이전 보일러의 효율을 알 수 없는 경우 '기본 값' 선택(자동입력; 기본 값 : 100%)</t>
    </r>
    <r>
      <rPr>
        <sz val="10"/>
        <color theme="1" tint="0.34998626667073579"/>
        <rFont val="맑은 고딕"/>
        <family val="3"/>
        <charset val="129"/>
        <scheme val="minor"/>
      </rPr>
      <t xml:space="preserve">
③ 베이스라인 화석연료 이산화탄소 배출계수
   - 산정식 하단의 "베이스라인 화석연료 이산화탄소 배출계수"에서 목재펠릿 사용 이전 연료의 종류 선택
</t>
    </r>
    <r>
      <rPr>
        <sz val="10"/>
        <color rgb="FFFF0000"/>
        <rFont val="맑은 고딕"/>
        <family val="3"/>
        <charset val="129"/>
        <scheme val="minor"/>
      </rPr>
      <t xml:space="preserve">  - "(참고) 배출계수(IPCC2006)"를 참고하여 연료종류별 배출계수 입력</t>
    </r>
    <r>
      <rPr>
        <sz val="10"/>
        <color theme="1" tint="0.34998626667073579"/>
        <rFont val="맑은 고딕"/>
        <family val="3"/>
        <charset val="129"/>
        <scheme val="minor"/>
      </rPr>
      <t xml:space="preserve">
   - 출처 : 2006 IPCC 가이드라인
④ 목재펠릿 생산 누출계수 : 온실가스 감축사업 등록소 생산 누출계수
    (한국에너지공단, 2014.11.17)</t>
    </r>
    <phoneticPr fontId="3" type="noConversion"/>
  </si>
  <si>
    <t>Ver01 / 2025.02.26</t>
    <phoneticPr fontId="3" type="noConversion"/>
  </si>
  <si>
    <r>
      <t xml:space="preserve">■ 작성요령
</t>
    </r>
    <r>
      <rPr>
        <sz val="11"/>
        <color theme="1" tint="0.34998626667073579"/>
        <rFont val="맑은 고딕"/>
        <family val="3"/>
        <charset val="129"/>
        <scheme val="minor"/>
      </rPr>
      <t xml:space="preserve">
</t>
    </r>
    <r>
      <rPr>
        <sz val="10"/>
        <color theme="1" tint="0.34998626667073579"/>
        <rFont val="맑은 고딕"/>
        <family val="3"/>
        <charset val="129"/>
        <scheme val="minor"/>
      </rPr>
      <t>① 사업명 : 자동기입
② 사업시행장소 : 사업경계 내 포함된 온실가스 감축이 발생하는 장소, 2개 이상의
                      장소가 존재하는 경우, 행을 늘려서 작성
③ 적용방법론 : 온실가스 감축량 산정에 적용한 방법론 기재
④ 사업설명 : 
 - 산업분류: 분류표의 대분류, 중분류까지 작성
 - 지원유형 : 시설자금, R&amp;D자금, 시설+R&amp;D자금 중 선택
 - 총프로젝트 규모 : 이 프로젝트를 위해 귀 사에서 투자한 총 비용을 백만원 단위로 작성
 - 융자액 : 융자를 지원받고자 하는 총액을 백만원 단위로 작성
 - 목적 및 내용 : 프로젝트 내용을 간략히 요약하여 작성
⑤ 연도별 온실가스 감축량 : 사업계획서 상 감축량과 반드시 일치하게 작성
 - 감축량이 발생하지 않는 해는 0으로 작성
 - 총 온실가스 감축량과 연평균 온실가스 감축량은 자동계산</t>
    </r>
    <phoneticPr fontId="3" type="noConversion"/>
  </si>
  <si>
    <t>2025~2034년 
총 온실가스 감축량</t>
    <phoneticPr fontId="3" type="noConversion"/>
  </si>
  <si>
    <r>
      <t xml:space="preserve">■ 작성요령
</t>
    </r>
    <r>
      <rPr>
        <sz val="10"/>
        <color theme="1" tint="0.34998626667073579"/>
        <rFont val="맑은 고딕"/>
        <family val="3"/>
        <charset val="129"/>
        <scheme val="minor"/>
      </rPr>
      <t xml:space="preserve">① 증빙자료 제출여부 : 타당성을 인정받기 위하여 필요한 증빙자료 목록에 따라 제출여부를 
   선택하고 제출 증빙자료명 또는 미제출 사유를 기입
</t>
    </r>
    <r>
      <rPr>
        <b/>
        <sz val="10"/>
        <color theme="1" tint="0.34998626667073579"/>
        <rFont val="맑은 고딕"/>
        <family val="3"/>
        <charset val="129"/>
        <scheme val="minor"/>
      </rPr>
      <t xml:space="preserve">
  ※ 자체방법론인 경우 관련 근거자료 필수 제출
  ※ 계산에 사용된 배출계수 등을 포함한 매개변수의 경우 근거자료 기입 
② 증빙자료 제출방법 : 본 시트에 작성한 증빙자료 명으로 파일 생성후 본 엑셀파일과 함께 압축하여 제출</t>
    </r>
    <phoneticPr fontId="3" type="noConversion"/>
  </si>
  <si>
    <t>▼ 작성방법 반드시 정독한 후 작성해주시기 바랍니다.</t>
    <phoneticPr fontId="3" type="noConversion"/>
  </si>
  <si>
    <t>ㅇㅇ 주식회사</t>
    <phoneticPr fontId="3" type="noConversion"/>
  </si>
  <si>
    <r>
      <t xml:space="preserve">■ 작성요령
</t>
    </r>
    <r>
      <rPr>
        <sz val="10"/>
        <color theme="1" tint="0.34998626667073579"/>
        <rFont val="맑은 고딕"/>
        <family val="3"/>
        <charset val="129"/>
        <scheme val="minor"/>
      </rPr>
      <t xml:space="preserve">① 사업명 : 사업자, 사업규모, 사업내용을 나타낼 수 있는 사업명 작성
② 외부사업 사업자 : 사업자 기입
③ 버전/작성일자 : 타당성 평가 등으로 인하여 사업계획서가 수정된 경우 일자 및 버전 관리
    예시&gt; Ver01 / 2020.10.26
④ 적용방법론 : 적용방법론 기재(자체 방법론 적용 지양)
 * 방법론 조회방법 : ORS상쇄등록부시스템(http://ors.gir.go.kr)-정보공개-방법론현황
⑤ 연간 예상 온실가스 배출 감축량 : 자동입력
</t>
    </r>
    <r>
      <rPr>
        <sz val="10"/>
        <color rgb="FFFF0000"/>
        <rFont val="맑은 고딕"/>
        <family val="3"/>
        <charset val="129"/>
        <scheme val="minor"/>
      </rPr>
      <t xml:space="preserve">
</t>
    </r>
    <r>
      <rPr>
        <b/>
        <sz val="10"/>
        <color rgb="FFFF0000"/>
        <rFont val="맑은 고딕"/>
        <family val="3"/>
        <charset val="129"/>
        <scheme val="minor"/>
      </rPr>
      <t>■ 작성방법</t>
    </r>
    <r>
      <rPr>
        <sz val="10"/>
        <color rgb="FFFF0000"/>
        <rFont val="맑은 고딕"/>
        <family val="3"/>
        <charset val="129"/>
        <scheme val="minor"/>
      </rPr>
      <t xml:space="preserve">
</t>
    </r>
    <r>
      <rPr>
        <b/>
        <sz val="10"/>
        <color rgb="FFFF0000"/>
        <rFont val="맑은 고딕"/>
        <family val="3"/>
        <charset val="129"/>
        <scheme val="minor"/>
      </rPr>
      <t xml:space="preserve">ㅇ "표지", "1_사업개요", "2_온실가스 감축량 계산", "3_증빙자료" 작성 후 제출
 * "(참고)_모니터링 계획"은 해당사항 있는 경우에 작성
 * "2-1~2-4"는 주요 감축사업 방법론을 적용한 예시로, </t>
    </r>
    <r>
      <rPr>
        <b/>
        <u/>
        <sz val="10"/>
        <color rgb="FFFF0000"/>
        <rFont val="맑은 고딕"/>
        <family val="3"/>
        <charset val="129"/>
        <scheme val="minor"/>
      </rPr>
      <t>"2-1~4" 중 프로젝트별 해당되는 시트를 선택하고 작성방법에 따라 프로젝트 수치 입력하여 작성(나머지 시트 삭제)</t>
    </r>
    <r>
      <rPr>
        <b/>
        <sz val="10"/>
        <color rgb="FFFF0000"/>
        <rFont val="맑은 고딕"/>
        <family val="3"/>
        <charset val="129"/>
        <scheme val="minor"/>
      </rPr>
      <t xml:space="preserve">
 * </t>
    </r>
    <r>
      <rPr>
        <b/>
        <u/>
        <sz val="10"/>
        <color rgb="FFFF0000"/>
        <rFont val="맑은 고딕"/>
        <family val="3"/>
        <charset val="129"/>
        <scheme val="minor"/>
      </rPr>
      <t>다른 방법론을 적용한 경우 틀에 맞게 적절히 변경하여 작성</t>
    </r>
    <r>
      <rPr>
        <sz val="10"/>
        <color rgb="FFFF0000"/>
        <rFont val="맑은 고딕"/>
        <family val="3"/>
        <charset val="129"/>
        <scheme val="minor"/>
      </rPr>
      <t xml:space="preserve">
ㅇ "2_온실가스 감축량 계산" 시트는 연도별 감축량이 다를 경우, 연도별로 시트를 추가하여 작성
ㅇ "3_증빙자료" 시트는 자체 방법론인 경우 관련 근거자료 필수 제출
ㅇ 계산에 사용된 배출계수 등을 포함한 매개변수의 경우 근거자료 기입 
ㅇ 증빙자료, 참고자료 등 별도 자료 제출이 필요한 경우 </t>
    </r>
    <r>
      <rPr>
        <b/>
        <u/>
        <sz val="10"/>
        <color rgb="FFFF0000"/>
        <rFont val="맑은 고딕"/>
        <family val="3"/>
        <charset val="129"/>
        <scheme val="minor"/>
      </rPr>
      <t>본 엑셀파일과 함께 압축하여 제출</t>
    </r>
    <phoneticPr fontId="3" type="noConversion"/>
  </si>
  <si>
    <t>에너지 주식회사 고효율설비 교체 사업</t>
    <phoneticPr fontId="3" type="noConversion"/>
  </si>
  <si>
    <t>※  사업계획서 양식 해설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</si>
</sst>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1" formatCode="_-* #,##0_-;\-* #,##0_-;_-* &quot;-&quot;_-;_-@_-"/>
    <numFmt numFmtId="176" formatCode="#,##0.00000_);[Red]\(#,##0.00000\)"/>
    <numFmt numFmtId="177" formatCode="0.000_);[Red]\(0.000\)"/>
    <numFmt numFmtId="178" formatCode="#,##0.000_);[Red]\(#,##0.000\)"/>
    <numFmt numFmtId="179" formatCode="#,##0_ "/>
    <numFmt numFmtId="180" formatCode="#,##0.0_);[Red]\(#,##0.0\)"/>
    <numFmt numFmtId="181" formatCode="#,##0_);[Red]\(#,##0\)"/>
    <numFmt numFmtId="182" formatCode="_-* #,##0.0_-;\-* #,##0.0_-;_-* &quot;-&quot;_-;_-@_-"/>
    <numFmt numFmtId="183" formatCode="#,##0.0_ "/>
    <numFmt numFmtId="184" formatCode="0.0000_);[Red]\(0.0000\)"/>
    <numFmt numFmtId="185" formatCode="0.0"/>
    <numFmt numFmtId="186" formatCode="0_);[Red]\(0\)"/>
  </numFmts>
  <fonts count="79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2"/>
      <charset val="129"/>
      <scheme val="minor"/>
    </font>
    <font>
      <b/>
      <sz val="10"/>
      <color theme="0"/>
      <name val="맑은 고딕"/>
      <family val="3"/>
      <charset val="129"/>
      <scheme val="minor"/>
    </font>
    <font>
      <sz val="10"/>
      <color theme="0"/>
      <name val="맑은 고딕"/>
      <family val="2"/>
      <charset val="129"/>
      <scheme val="minor"/>
    </font>
    <font>
      <sz val="10"/>
      <color theme="1" tint="0.34998626667073579"/>
      <name val="맑은 고딕"/>
      <family val="3"/>
      <charset val="129"/>
      <scheme val="minor"/>
    </font>
    <font>
      <vertAlign val="subscript"/>
      <sz val="10"/>
      <color theme="1" tint="0.34998626667073579"/>
      <name val="맑은 고딕"/>
      <family val="3"/>
      <charset val="129"/>
      <scheme val="minor"/>
    </font>
    <font>
      <b/>
      <sz val="10"/>
      <color theme="1" tint="0.34998626667073579"/>
      <name val="맑은 고딕"/>
      <family val="3"/>
      <charset val="129"/>
      <scheme val="minor"/>
    </font>
    <font>
      <b/>
      <sz val="10"/>
      <color theme="1" tint="0.34998626667073579"/>
      <name val="맑은 고딕"/>
      <family val="3"/>
      <charset val="129"/>
    </font>
    <font>
      <sz val="10"/>
      <color theme="1" tint="0.34998626667073579"/>
      <name val="맑은 고딕"/>
      <family val="2"/>
      <charset val="129"/>
      <scheme val="minor"/>
    </font>
    <font>
      <sz val="10"/>
      <color theme="1" tint="0.34998626667073579"/>
      <name val="맑은 고딕"/>
      <family val="3"/>
      <charset val="129"/>
    </font>
    <font>
      <b/>
      <sz val="11"/>
      <color theme="1" tint="0.34998626667073579"/>
      <name val="맑은 고딕"/>
      <family val="3"/>
      <charset val="129"/>
      <scheme val="minor"/>
    </font>
    <font>
      <b/>
      <sz val="12"/>
      <color theme="1" tint="0.34998626667073579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vertAlign val="subscript"/>
      <sz val="10"/>
      <name val="맑은 고딕"/>
      <family val="3"/>
      <charset val="129"/>
      <scheme val="minor"/>
    </font>
    <font>
      <sz val="11"/>
      <color theme="0"/>
      <name val="맑은 고딕"/>
      <family val="3"/>
      <charset val="129"/>
      <scheme val="minor"/>
    </font>
    <font>
      <b/>
      <sz val="14"/>
      <color theme="1" tint="0.34998626667073579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sz val="11"/>
      <color rgb="FFFF0000"/>
      <name val="맑은 고딕"/>
      <family val="2"/>
      <charset val="129"/>
      <scheme val="minor"/>
    </font>
    <font>
      <b/>
      <sz val="8"/>
      <color theme="0"/>
      <name val="맑은 고딕"/>
      <family val="3"/>
      <charset val="129"/>
      <scheme val="minor"/>
    </font>
    <font>
      <b/>
      <sz val="10"/>
      <color theme="0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9"/>
      <color theme="1" tint="0.34998626667073579"/>
      <name val="맑은 고딕"/>
      <family val="3"/>
      <charset val="129"/>
      <scheme val="minor"/>
    </font>
    <font>
      <vertAlign val="subscript"/>
      <sz val="9"/>
      <color theme="1" tint="0.34998626667073579"/>
      <name val="맑은 고딕"/>
      <family val="3"/>
      <charset val="129"/>
      <scheme val="minor"/>
    </font>
    <font>
      <b/>
      <sz val="9"/>
      <color theme="1" tint="0.34998626667073579"/>
      <name val="맑은 고딕"/>
      <family val="3"/>
      <charset val="129"/>
      <scheme val="minor"/>
    </font>
    <font>
      <b/>
      <vertAlign val="subscript"/>
      <sz val="9"/>
      <color theme="1" tint="0.34998626667073579"/>
      <name val="맑은 고딕"/>
      <family val="3"/>
      <charset val="129"/>
      <scheme val="minor"/>
    </font>
    <font>
      <b/>
      <sz val="11"/>
      <color rgb="FF0070C0"/>
      <name val="맑은 고딕"/>
      <family val="3"/>
      <charset val="129"/>
      <scheme val="minor"/>
    </font>
    <font>
      <sz val="11"/>
      <color theme="1" tint="0.34998626667073579"/>
      <name val="맑은 고딕"/>
      <family val="2"/>
      <charset val="129"/>
      <scheme val="minor"/>
    </font>
    <font>
      <b/>
      <sz val="12"/>
      <color theme="1" tint="0.34998626667073579"/>
      <name val="맑은 고딕"/>
      <family val="2"/>
      <charset val="129"/>
      <scheme val="minor"/>
    </font>
    <font>
      <sz val="11"/>
      <color theme="1" tint="0.34998626667073579"/>
      <name val="맑은 고딕"/>
      <family val="3"/>
      <charset val="129"/>
      <scheme val="minor"/>
    </font>
    <font>
      <vertAlign val="subscript"/>
      <sz val="12"/>
      <color theme="1" tint="0.34998626667073579"/>
      <name val="맑은 고딕"/>
      <family val="3"/>
      <charset val="129"/>
      <scheme val="minor"/>
    </font>
    <font>
      <b/>
      <sz val="14"/>
      <color theme="0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</font>
    <font>
      <b/>
      <sz val="14"/>
      <color rgb="FFFFFFFF"/>
      <name val="맑은 고딕"/>
      <family val="3"/>
      <charset val="129"/>
    </font>
    <font>
      <b/>
      <sz val="10"/>
      <color rgb="FF595959"/>
      <name val="맑은 고딕"/>
      <family val="3"/>
      <charset val="129"/>
    </font>
    <font>
      <b/>
      <sz val="12"/>
      <color rgb="FF595959"/>
      <name val="맑은 고딕"/>
      <family val="3"/>
      <charset val="129"/>
    </font>
    <font>
      <sz val="10"/>
      <color rgb="FF595959"/>
      <name val="맑은 고딕"/>
      <family val="3"/>
      <charset val="129"/>
    </font>
    <font>
      <b/>
      <sz val="10"/>
      <color rgb="FFFFFFFF"/>
      <name val="맑은 고딕"/>
      <family val="3"/>
      <charset val="129"/>
    </font>
    <font>
      <sz val="10"/>
      <color rgb="FF000000"/>
      <name val="맑은 고딕"/>
      <family val="3"/>
      <charset val="129"/>
    </font>
    <font>
      <b/>
      <sz val="9"/>
      <color rgb="FF595959"/>
      <name val="맑은 고딕"/>
      <family val="3"/>
      <charset val="129"/>
    </font>
    <font>
      <b/>
      <vertAlign val="subscript"/>
      <sz val="9"/>
      <color rgb="FF595959"/>
      <name val="맑은 고딕"/>
      <family val="3"/>
      <charset val="129"/>
    </font>
    <font>
      <sz val="9"/>
      <color rgb="FF595959"/>
      <name val="맑은 고딕"/>
      <family val="3"/>
      <charset val="129"/>
    </font>
    <font>
      <vertAlign val="subscript"/>
      <sz val="9"/>
      <color rgb="FF595959"/>
      <name val="맑은 고딕"/>
      <family val="3"/>
      <charset val="129"/>
    </font>
    <font>
      <b/>
      <sz val="11"/>
      <color rgb="FF595959"/>
      <name val="맑은 고딕"/>
      <family val="3"/>
      <charset val="129"/>
    </font>
    <font>
      <sz val="8"/>
      <name val="돋움"/>
      <family val="3"/>
      <charset val="129"/>
    </font>
    <font>
      <vertAlign val="subscript"/>
      <sz val="10"/>
      <color rgb="FF595959"/>
      <name val="맑은 고딕"/>
      <family val="3"/>
      <charset val="129"/>
    </font>
    <font>
      <sz val="11"/>
      <color rgb="FFFF0000"/>
      <name val="맑은 고딕"/>
      <family val="3"/>
      <charset val="129"/>
    </font>
    <font>
      <b/>
      <vertAlign val="subscript"/>
      <sz val="11"/>
      <color theme="1" tint="0.34998626667073579"/>
      <name val="맑은 고딕"/>
      <family val="3"/>
      <charset val="129"/>
      <scheme val="minor"/>
    </font>
    <font>
      <sz val="12"/>
      <color theme="1" tint="0.34998626667073579"/>
      <name val="맑은 고딕"/>
      <family val="3"/>
      <charset val="129"/>
      <scheme val="minor"/>
    </font>
    <font>
      <sz val="10"/>
      <color rgb="FF0070C0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b/>
      <sz val="10"/>
      <color rgb="FFFF0000"/>
      <name val="맑은 고딕"/>
      <family val="3"/>
      <charset val="129"/>
      <scheme val="minor"/>
    </font>
    <font>
      <b/>
      <sz val="10"/>
      <color rgb="FF000000"/>
      <name val="맑은 고딕"/>
      <family val="3"/>
      <charset val="129"/>
      <scheme val="minor"/>
    </font>
    <font>
      <b/>
      <vertAlign val="subscript"/>
      <sz val="10"/>
      <color rgb="FF000000"/>
      <name val="맑은 고딕"/>
      <family val="3"/>
      <charset val="129"/>
      <scheme val="minor"/>
    </font>
    <font>
      <b/>
      <vertAlign val="subscript"/>
      <sz val="10"/>
      <color rgb="FF000000"/>
      <name val="맑은 고딕"/>
      <family val="2"/>
      <scheme val="minor"/>
    </font>
    <font>
      <sz val="10"/>
      <color rgb="FF000000"/>
      <name val="맑은 고딕"/>
      <family val="3"/>
      <charset val="129"/>
      <scheme val="minor"/>
    </font>
    <font>
      <sz val="10"/>
      <color theme="0"/>
      <name val="맑은 고딕"/>
      <family val="3"/>
      <charset val="129"/>
      <scheme val="minor"/>
    </font>
    <font>
      <sz val="9"/>
      <color rgb="FF000000"/>
      <name val="맑은 고딕"/>
      <family val="3"/>
      <charset val="129"/>
      <scheme val="minor"/>
    </font>
    <font>
      <vertAlign val="subscript"/>
      <sz val="9"/>
      <color rgb="FF000000"/>
      <name val="맑은 고딕"/>
      <family val="3"/>
      <charset val="129"/>
      <scheme val="minor"/>
    </font>
    <font>
      <vertAlign val="subscript"/>
      <sz val="10"/>
      <color rgb="FF000000"/>
      <name val="맑은 고딕"/>
      <family val="3"/>
      <charset val="129"/>
      <scheme val="minor"/>
    </font>
    <font>
      <i/>
      <sz val="10"/>
      <color rgb="FF0070C0"/>
      <name val="맑은 고딕"/>
      <family val="3"/>
      <charset val="129"/>
      <scheme val="minor"/>
    </font>
    <font>
      <b/>
      <sz val="10"/>
      <color theme="1" tint="0.34998626667073579"/>
      <name val="맑은 고딕"/>
      <family val="2"/>
      <scheme val="minor"/>
    </font>
    <font>
      <sz val="9"/>
      <color theme="1" tint="0.34998626667073579"/>
      <name val="맑은 고딕"/>
      <family val="3"/>
      <charset val="129"/>
    </font>
    <font>
      <b/>
      <sz val="7"/>
      <color theme="1" tint="0.34998626667073579"/>
      <name val="맑은 고딕"/>
      <family val="3"/>
      <charset val="129"/>
      <scheme val="minor"/>
    </font>
    <font>
      <sz val="9"/>
      <color theme="1"/>
      <name val="맑은 고딕"/>
      <family val="2"/>
      <charset val="129"/>
      <scheme val="minor"/>
    </font>
    <font>
      <sz val="9"/>
      <color theme="1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vertAlign val="superscript"/>
      <sz val="10"/>
      <name val="한양신명조"/>
      <family val="3"/>
      <charset val="129"/>
    </font>
    <font>
      <b/>
      <sz val="20"/>
      <color theme="1" tint="0.34998626667073579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sz val="10"/>
      <color rgb="FFFF0000"/>
      <name val="맑은 고딕"/>
      <family val="3"/>
      <charset val="129"/>
      <scheme val="minor"/>
    </font>
    <font>
      <i/>
      <sz val="10"/>
      <color rgb="FFFF0000"/>
      <name val="맑은 고딕"/>
      <family val="3"/>
      <charset val="129"/>
      <scheme val="minor"/>
    </font>
    <font>
      <b/>
      <sz val="20"/>
      <color rgb="FFFF0000"/>
      <name val="맑은 고딕"/>
      <family val="3"/>
      <charset val="129"/>
      <scheme val="minor"/>
    </font>
    <font>
      <b/>
      <u/>
      <sz val="10"/>
      <color rgb="FFFF0000"/>
      <name val="맑은 고딕"/>
      <family val="3"/>
      <charset val="129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7F7F7F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7E4BC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BEEF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D8E4BC"/>
        <bgColor indexed="64"/>
      </patternFill>
    </fill>
  </fills>
  <borders count="16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1" tint="0.34998626667073579"/>
      </left>
      <right/>
      <top/>
      <bottom/>
      <diagonal/>
    </border>
    <border>
      <left style="thin">
        <color theme="1" tint="0.34998626667073579"/>
      </left>
      <right/>
      <top style="thin">
        <color theme="1" tint="0.34998626667073579"/>
      </top>
      <bottom/>
      <diagonal/>
    </border>
    <border>
      <left/>
      <right/>
      <top style="thin">
        <color theme="1" tint="0.34998626667073579"/>
      </top>
      <bottom/>
      <diagonal/>
    </border>
    <border>
      <left/>
      <right style="thin">
        <color theme="1" tint="0.34998626667073579"/>
      </right>
      <top style="thin">
        <color theme="1" tint="0.34998626667073579"/>
      </top>
      <bottom/>
      <diagonal/>
    </border>
    <border>
      <left/>
      <right style="thin">
        <color theme="1" tint="0.34998626667073579"/>
      </right>
      <top/>
      <bottom/>
      <diagonal/>
    </border>
    <border>
      <left style="thin">
        <color theme="1" tint="0.34998626667073579"/>
      </left>
      <right/>
      <top/>
      <bottom style="thin">
        <color theme="1" tint="0.34998626667073579"/>
      </bottom>
      <diagonal/>
    </border>
    <border>
      <left/>
      <right/>
      <top/>
      <bottom style="thin">
        <color theme="1" tint="0.34998626667073579"/>
      </bottom>
      <diagonal/>
    </border>
    <border>
      <left/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0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0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/>
      <right/>
      <top style="thin">
        <color theme="1" tint="0.499984740745262"/>
      </top>
      <bottom/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  <border>
      <left style="medium">
        <color theme="1" tint="0.499984740745262"/>
      </left>
      <right style="thin">
        <color theme="0"/>
      </right>
      <top style="medium">
        <color theme="1" tint="0.499984740745262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1" tint="0.499984740745262"/>
      </top>
      <bottom style="thin">
        <color theme="0"/>
      </bottom>
      <diagonal/>
    </border>
    <border>
      <left/>
      <right style="thin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medium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 style="medium">
        <color theme="1" tint="0.499984740745262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1" tint="0.499984740745262"/>
      </left>
      <right style="medium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 style="medium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theme="1" tint="0.499984740745262"/>
      </left>
      <right style="thin">
        <color theme="0"/>
      </right>
      <top style="thin">
        <color theme="0"/>
      </top>
      <bottom style="medium">
        <color theme="1" tint="0.49998474074526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medium">
        <color theme="1" tint="0.499984740745262"/>
      </bottom>
      <diagonal/>
    </border>
    <border>
      <left style="thin">
        <color theme="1" tint="0.499984740745262"/>
      </left>
      <right style="medium">
        <color theme="1" tint="0.499984740745262"/>
      </right>
      <top style="thin">
        <color theme="1" tint="0.499984740745262"/>
      </top>
      <bottom style="medium">
        <color theme="1" tint="0.499984740745262"/>
      </bottom>
      <diagonal/>
    </border>
    <border>
      <left style="medium">
        <color theme="1" tint="0.499984740745262"/>
      </left>
      <right style="thin">
        <color theme="1" tint="0.499984740745262"/>
      </right>
      <top style="medium">
        <color theme="1" tint="0.499984740745262"/>
      </top>
      <bottom style="medium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medium">
        <color theme="1" tint="0.499984740745262"/>
      </top>
      <bottom style="medium">
        <color theme="1" tint="0.499984740745262"/>
      </bottom>
      <diagonal/>
    </border>
    <border>
      <left style="thin">
        <color theme="1" tint="0.499984740745262"/>
      </left>
      <right style="medium">
        <color theme="1" tint="0.499984740745262"/>
      </right>
      <top style="medium">
        <color theme="1" tint="0.499984740745262"/>
      </top>
      <bottom style="medium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medium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  <border>
      <left/>
      <right style="medium">
        <color theme="1" tint="0.499984740745262"/>
      </right>
      <top/>
      <bottom style="medium">
        <color theme="1" tint="0.499984740745262"/>
      </bottom>
      <diagonal/>
    </border>
    <border>
      <left style="thin">
        <color theme="0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 style="thin">
        <color theme="0"/>
      </left>
      <right/>
      <top/>
      <bottom style="medium">
        <color theme="1" tint="0.499984740745262"/>
      </bottom>
      <diagonal/>
    </border>
    <border>
      <left style="thin">
        <color theme="1" tint="0.499984740745262"/>
      </left>
      <right style="medium">
        <color theme="1" tint="0.499984740745262"/>
      </right>
      <top/>
      <bottom style="thin">
        <color theme="1" tint="0.499984740745262"/>
      </bottom>
      <diagonal/>
    </border>
    <border>
      <left style="medium">
        <color theme="1" tint="0.499984740745262"/>
      </left>
      <right style="thin">
        <color theme="0"/>
      </right>
      <top style="thin">
        <color theme="0"/>
      </top>
      <bottom/>
      <diagonal/>
    </border>
    <border>
      <left style="thin">
        <color theme="1" tint="0.499984740745262"/>
      </left>
      <right style="medium">
        <color theme="1" tint="0.499984740745262"/>
      </right>
      <top style="thin">
        <color theme="1" tint="0.499984740745262"/>
      </top>
      <bottom/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 style="thin">
        <color theme="0"/>
      </left>
      <right style="medium">
        <color theme="1" tint="0.499984740745262"/>
      </right>
      <top style="medium">
        <color theme="1" tint="0.499984740745262"/>
      </top>
      <bottom style="thin">
        <color theme="0"/>
      </bottom>
      <diagonal/>
    </border>
    <border>
      <left style="medium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/>
      <right style="medium">
        <color theme="1" tint="0.499984740745262"/>
      </right>
      <top/>
      <bottom style="thin">
        <color theme="1" tint="0.499984740745262"/>
      </bottom>
      <diagonal/>
    </border>
    <border>
      <left style="medium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theme="1" tint="0.499984740745262"/>
      </left>
      <right style="thin">
        <color theme="1" tint="0.499984740745262"/>
      </right>
      <top style="thin">
        <color theme="1" tint="0.499984740745262"/>
      </top>
      <bottom style="medium">
        <color theme="1" tint="0.499984740745262"/>
      </bottom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/>
      <right style="thin">
        <color theme="1" tint="0.499984740745262"/>
      </right>
      <top/>
      <bottom/>
      <diagonal/>
    </border>
    <border>
      <left style="medium">
        <color theme="1" tint="0.499984740745262"/>
      </left>
      <right style="thin">
        <color theme="1" tint="0.499984740745262"/>
      </right>
      <top/>
      <bottom/>
      <diagonal/>
    </border>
    <border>
      <left style="thin">
        <color theme="1" tint="0.499984740745262"/>
      </left>
      <right/>
      <top/>
      <bottom/>
      <diagonal/>
    </border>
    <border>
      <left style="medium">
        <color theme="1" tint="0.499984740745262"/>
      </left>
      <right/>
      <top style="medium">
        <color theme="1" tint="0.499984740745262"/>
      </top>
      <bottom style="medium">
        <color theme="1" tint="0.499984740745262"/>
      </bottom>
      <diagonal/>
    </border>
    <border>
      <left/>
      <right/>
      <top style="medium">
        <color theme="1" tint="0.499984740745262"/>
      </top>
      <bottom style="medium">
        <color theme="1" tint="0.499984740745262"/>
      </bottom>
      <diagonal/>
    </border>
    <border>
      <left/>
      <right style="medium">
        <color theme="1" tint="0.499984740745262"/>
      </right>
      <top style="medium">
        <color theme="1" tint="0.499984740745262"/>
      </top>
      <bottom style="medium">
        <color theme="1" tint="0.499984740745262"/>
      </bottom>
      <diagonal/>
    </border>
    <border>
      <left style="thin">
        <color theme="1" tint="0.499984740745262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1" tint="0.499984740745262"/>
      </right>
      <top style="thin">
        <color theme="0"/>
      </top>
      <bottom/>
      <diagonal/>
    </border>
    <border>
      <left style="medium">
        <color theme="1" tint="0.499984740745262"/>
      </left>
      <right style="thin">
        <color theme="1" tint="0.499984740745262"/>
      </right>
      <top style="thin">
        <color theme="0"/>
      </top>
      <bottom/>
      <diagonal/>
    </border>
    <border>
      <left/>
      <right style="medium">
        <color theme="1" tint="0.499984740745262"/>
      </right>
      <top style="thin">
        <color theme="0"/>
      </top>
      <bottom/>
      <diagonal/>
    </border>
    <border>
      <left style="medium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 style="medium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 style="medium">
        <color theme="1" tint="0.499984740745262"/>
      </left>
      <right style="thin">
        <color theme="0"/>
      </right>
      <top style="medium">
        <color theme="1" tint="0.499984740745262"/>
      </top>
      <bottom style="medium">
        <color theme="1" tint="0.499984740745262"/>
      </bottom>
      <diagonal/>
    </border>
    <border>
      <left style="thin">
        <color theme="0"/>
      </left>
      <right style="thin">
        <color theme="0"/>
      </right>
      <top style="medium">
        <color theme="1" tint="0.499984740745262"/>
      </top>
      <bottom style="medium">
        <color theme="1" tint="0.499984740745262"/>
      </bottom>
      <diagonal/>
    </border>
    <border>
      <left style="thin">
        <color theme="0"/>
      </left>
      <right style="medium">
        <color theme="1" tint="0.499984740745262"/>
      </right>
      <top style="medium">
        <color theme="1" tint="0.499984740745262"/>
      </top>
      <bottom style="medium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/>
      <diagonal/>
    </border>
    <border>
      <left/>
      <right style="medium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/>
      <top/>
      <bottom style="medium">
        <color theme="1" tint="0.499984740745262"/>
      </bottom>
      <diagonal/>
    </border>
    <border>
      <left style="medium">
        <color theme="1" tint="0.499984740745262"/>
      </left>
      <right style="thin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/>
      <bottom style="medium">
        <color theme="1" tint="0.499984740745262"/>
      </bottom>
      <diagonal/>
    </border>
    <border>
      <left style="medium">
        <color theme="1" tint="0.499984740745262"/>
      </left>
      <right style="thin">
        <color theme="1" tint="0.499984740745262"/>
      </right>
      <top/>
      <bottom style="medium">
        <color theme="1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rgb="FF7F7F7F"/>
      </left>
      <right style="thin">
        <color rgb="FF7F7F7F"/>
      </right>
      <top style="medium">
        <color rgb="FF7F7F7F"/>
      </top>
      <bottom style="medium">
        <color rgb="FF7F7F7F"/>
      </bottom>
      <diagonal/>
    </border>
    <border>
      <left style="thin">
        <color rgb="FF7F7F7F"/>
      </left>
      <right style="thin">
        <color rgb="FF7F7F7F"/>
      </right>
      <top style="medium">
        <color rgb="FF7F7F7F"/>
      </top>
      <bottom style="medium">
        <color rgb="FF7F7F7F"/>
      </bottom>
      <diagonal/>
    </border>
    <border>
      <left style="thin">
        <color rgb="FF7F7F7F"/>
      </left>
      <right style="medium">
        <color rgb="FF7F7F7F"/>
      </right>
      <top style="medium">
        <color rgb="FF7F7F7F"/>
      </top>
      <bottom style="medium">
        <color rgb="FF7F7F7F"/>
      </bottom>
      <diagonal/>
    </border>
    <border>
      <left style="medium">
        <color rgb="FF7F7F7F"/>
      </left>
      <right style="thin">
        <color rgb="FFFFFFFF"/>
      </right>
      <top style="medium">
        <color rgb="FF7F7F7F"/>
      </top>
      <bottom style="medium">
        <color rgb="FF7F7F7F"/>
      </bottom>
      <diagonal/>
    </border>
    <border>
      <left style="thin">
        <color rgb="FFFFFFFF"/>
      </left>
      <right style="thin">
        <color rgb="FFFFFFFF"/>
      </right>
      <top style="medium">
        <color rgb="FF7F7F7F"/>
      </top>
      <bottom style="medium">
        <color rgb="FF7F7F7F"/>
      </bottom>
      <diagonal/>
    </border>
    <border>
      <left style="thin">
        <color rgb="FFFFFFFF"/>
      </left>
      <right style="medium">
        <color rgb="FF7F7F7F"/>
      </right>
      <top style="medium">
        <color rgb="FF7F7F7F"/>
      </top>
      <bottom style="medium">
        <color rgb="FF7F7F7F"/>
      </bottom>
      <diagonal/>
    </border>
    <border>
      <left style="medium">
        <color rgb="FF7F7F7F"/>
      </left>
      <right style="thin">
        <color rgb="FFFFFFFF"/>
      </right>
      <top style="medium">
        <color rgb="FF7F7F7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medium">
        <color rgb="FF7F7F7F"/>
      </top>
      <bottom style="thin">
        <color rgb="FFFFFFFF"/>
      </bottom>
      <diagonal/>
    </border>
    <border>
      <left style="thin">
        <color rgb="FFFFFFFF"/>
      </left>
      <right style="medium">
        <color rgb="FF7F7F7F"/>
      </right>
      <top style="medium">
        <color rgb="FF7F7F7F"/>
      </top>
      <bottom style="thin">
        <color rgb="FFFFFFFF"/>
      </bottom>
      <diagonal/>
    </border>
    <border>
      <left style="medium">
        <color rgb="FF7F7F7F"/>
      </left>
      <right style="thin">
        <color rgb="FF7F7F7F"/>
      </right>
      <top/>
      <bottom style="thin">
        <color rgb="FF7F7F7F"/>
      </bottom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 style="thin">
        <color rgb="FF7F7F7F"/>
      </left>
      <right style="medium">
        <color rgb="FF7F7F7F"/>
      </right>
      <top/>
      <bottom style="thin">
        <color rgb="FF7F7F7F"/>
      </bottom>
      <diagonal/>
    </border>
    <border>
      <left style="medium">
        <color rgb="FF7F7F7F"/>
      </left>
      <right/>
      <top style="thin">
        <color rgb="FF7F7F7F"/>
      </top>
      <bottom style="thin">
        <color rgb="FF7F7F7F"/>
      </bottom>
      <diagonal/>
    </border>
    <border>
      <left/>
      <right/>
      <top style="thin">
        <color rgb="FF7F7F7F"/>
      </top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/>
      <right style="medium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medium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rgb="FF7F7F7F"/>
      </left>
      <right style="thin">
        <color rgb="FF7F7F7F"/>
      </right>
      <top style="thin">
        <color rgb="FF7F7F7F"/>
      </top>
      <bottom style="medium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medium">
        <color rgb="FF7F7F7F"/>
      </bottom>
      <diagonal/>
    </border>
    <border>
      <left style="thin">
        <color rgb="FF7F7F7F"/>
      </left>
      <right style="medium">
        <color rgb="FF7F7F7F"/>
      </right>
      <top style="thin">
        <color rgb="FF7F7F7F"/>
      </top>
      <bottom style="medium">
        <color rgb="FF7F7F7F"/>
      </bottom>
      <diagonal/>
    </border>
    <border>
      <left/>
      <right style="thin">
        <color rgb="FF7F7F7F"/>
      </right>
      <top style="medium">
        <color rgb="FF7F7F7F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medium">
        <color rgb="FF7F7F7F"/>
      </top>
      <bottom style="thin">
        <color rgb="FF7F7F7F"/>
      </bottom>
      <diagonal/>
    </border>
    <border>
      <left style="thin">
        <color rgb="FF7F7F7F"/>
      </left>
      <right style="medium">
        <color rgb="FF7F7F7F"/>
      </right>
      <top style="medium">
        <color rgb="FF7F7F7F"/>
      </top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 style="medium">
        <color rgb="FF7F7F7F"/>
      </bottom>
      <diagonal/>
    </border>
    <border>
      <left style="medium">
        <color theme="1" tint="0.499984740745262"/>
      </left>
      <right/>
      <top style="thin">
        <color theme="1" tint="0.499984740745262"/>
      </top>
      <bottom/>
      <diagonal/>
    </border>
    <border>
      <left style="medium">
        <color theme="1" tint="0.499984740745262"/>
      </left>
      <right/>
      <top/>
      <bottom style="thin">
        <color theme="1" tint="0.499984740745262"/>
      </bottom>
      <diagonal/>
    </border>
    <border>
      <left/>
      <right style="thin">
        <color theme="0"/>
      </right>
      <top style="medium">
        <color theme="1" tint="0.499984740745262"/>
      </top>
      <bottom style="medium">
        <color theme="1" tint="0.499984740745262"/>
      </bottom>
      <diagonal/>
    </border>
    <border>
      <left style="thin">
        <color theme="0"/>
      </left>
      <right/>
      <top style="medium">
        <color theme="1" tint="0.499984740745262"/>
      </top>
      <bottom style="medium">
        <color theme="1" tint="0.499984740745262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499984740745262"/>
      </left>
      <right/>
      <top style="medium">
        <color theme="1" tint="0.499984740745262"/>
      </top>
      <bottom style="thin">
        <color theme="1" tint="0.499984740745262"/>
      </bottom>
      <diagonal/>
    </border>
    <border>
      <left/>
      <right/>
      <top style="medium">
        <color theme="1" tint="0.499984740745262"/>
      </top>
      <bottom style="thin">
        <color theme="1" tint="0.499984740745262"/>
      </bottom>
      <diagonal/>
    </border>
    <border>
      <left/>
      <right style="medium">
        <color theme="1" tint="0.499984740745262"/>
      </right>
      <top style="medium">
        <color theme="1" tint="0.499984740745262"/>
      </top>
      <bottom style="thin">
        <color theme="1" tint="0.499984740745262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</borders>
  <cellStyleXfs count="6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36" fillId="0" borderId="0">
      <alignment vertical="center"/>
    </xf>
    <xf numFmtId="41" fontId="36" fillId="0" borderId="0">
      <alignment vertical="center"/>
    </xf>
    <xf numFmtId="9" fontId="36" fillId="0" borderId="0">
      <alignment vertical="center"/>
    </xf>
  </cellStyleXfs>
  <cellXfs count="608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11" fillId="0" borderId="0" xfId="0" applyFont="1">
      <alignment vertical="center"/>
    </xf>
    <xf numFmtId="0" fontId="13" fillId="0" borderId="0" xfId="0" applyFont="1">
      <alignment vertical="center"/>
    </xf>
    <xf numFmtId="0" fontId="1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18" fillId="0" borderId="0" xfId="0" applyFont="1">
      <alignment vertical="center"/>
    </xf>
    <xf numFmtId="0" fontId="12" fillId="0" borderId="0" xfId="0" applyFont="1" applyAlignment="1">
      <alignment vertical="center" wrapText="1"/>
    </xf>
    <xf numFmtId="0" fontId="7" fillId="0" borderId="0" xfId="0" applyFont="1">
      <alignment vertical="center"/>
    </xf>
    <xf numFmtId="0" fontId="5" fillId="4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 wrapText="1"/>
    </xf>
    <xf numFmtId="0" fontId="9" fillId="0" borderId="0" xfId="0" applyFont="1">
      <alignment vertical="center"/>
    </xf>
    <xf numFmtId="0" fontId="11" fillId="0" borderId="0" xfId="0" applyFont="1" applyAlignment="1">
      <alignment vertical="center" wrapText="1"/>
    </xf>
    <xf numFmtId="0" fontId="21" fillId="0" borderId="0" xfId="0" applyFont="1">
      <alignment vertical="center"/>
    </xf>
    <xf numFmtId="0" fontId="4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9" xfId="0" applyFont="1" applyBorder="1">
      <alignment vertical="center"/>
    </xf>
    <xf numFmtId="0" fontId="14" fillId="0" borderId="0" xfId="0" applyFont="1">
      <alignment vertical="center"/>
    </xf>
    <xf numFmtId="0" fontId="19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24" fillId="0" borderId="0" xfId="0" applyFo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 wrapText="1"/>
    </xf>
    <xf numFmtId="0" fontId="29" fillId="0" borderId="0" xfId="0" applyFont="1" applyAlignment="1">
      <alignment horizontal="left" vertical="center"/>
    </xf>
    <xf numFmtId="0" fontId="15" fillId="7" borderId="27" xfId="0" applyFont="1" applyFill="1" applyBorder="1" applyAlignment="1">
      <alignment horizontal="center" vertical="center"/>
    </xf>
    <xf numFmtId="0" fontId="15" fillId="7" borderId="40" xfId="0" applyFont="1" applyFill="1" applyBorder="1" applyAlignment="1">
      <alignment horizontal="center" vertical="center"/>
    </xf>
    <xf numFmtId="0" fontId="30" fillId="0" borderId="0" xfId="0" applyFont="1">
      <alignment vertical="center"/>
    </xf>
    <xf numFmtId="0" fontId="32" fillId="0" borderId="0" xfId="0" applyFont="1">
      <alignment vertical="center"/>
    </xf>
    <xf numFmtId="0" fontId="7" fillId="0" borderId="0" xfId="0" applyFont="1" applyAlignment="1">
      <alignment horizontal="left" vertical="center" wrapText="1"/>
    </xf>
    <xf numFmtId="0" fontId="31" fillId="0" borderId="0" xfId="0" applyFont="1">
      <alignment vertical="center"/>
    </xf>
    <xf numFmtId="0" fontId="10" fillId="0" borderId="0" xfId="0" applyFont="1" applyAlignment="1">
      <alignment vertical="center" wrapText="1"/>
    </xf>
    <xf numFmtId="0" fontId="35" fillId="0" borderId="0" xfId="0" applyFont="1">
      <alignment vertical="center"/>
    </xf>
    <xf numFmtId="0" fontId="36" fillId="0" borderId="0" xfId="3">
      <alignment vertical="center"/>
    </xf>
    <xf numFmtId="0" fontId="38" fillId="0" borderId="0" xfId="3" applyFont="1">
      <alignment vertical="center"/>
    </xf>
    <xf numFmtId="0" fontId="39" fillId="0" borderId="0" xfId="3" applyFont="1">
      <alignment vertical="center"/>
    </xf>
    <xf numFmtId="0" fontId="40" fillId="0" borderId="0" xfId="3" applyFont="1" applyAlignment="1">
      <alignment vertical="center" wrapText="1"/>
    </xf>
    <xf numFmtId="0" fontId="42" fillId="0" borderId="0" xfId="3" applyFont="1">
      <alignment vertical="center"/>
    </xf>
    <xf numFmtId="0" fontId="40" fillId="0" borderId="0" xfId="3" applyFont="1">
      <alignment vertical="center"/>
    </xf>
    <xf numFmtId="0" fontId="42" fillId="0" borderId="0" xfId="3" applyFont="1" applyAlignment="1">
      <alignment vertical="center" wrapText="1"/>
    </xf>
    <xf numFmtId="0" fontId="36" fillId="0" borderId="0" xfId="3" applyAlignment="1">
      <alignment horizontal="center" vertical="center"/>
    </xf>
    <xf numFmtId="182" fontId="0" fillId="0" borderId="0" xfId="4" applyNumberFormat="1" applyFont="1" applyAlignment="1">
      <alignment horizontal="center" vertical="center"/>
    </xf>
    <xf numFmtId="182" fontId="0" fillId="0" borderId="0" xfId="4" applyNumberFormat="1" applyFont="1">
      <alignment vertical="center"/>
    </xf>
    <xf numFmtId="0" fontId="50" fillId="0" borderId="0" xfId="0" applyFont="1">
      <alignment vertical="center"/>
    </xf>
    <xf numFmtId="0" fontId="24" fillId="0" borderId="0" xfId="0" applyFont="1" applyAlignment="1">
      <alignment horizontal="center" vertical="center"/>
    </xf>
    <xf numFmtId="41" fontId="24" fillId="0" borderId="0" xfId="1" applyFont="1" applyBorder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54" fillId="0" borderId="0" xfId="0" applyFont="1" applyAlignment="1">
      <alignment horizontal="left" vertical="center"/>
    </xf>
    <xf numFmtId="0" fontId="55" fillId="0" borderId="0" xfId="0" applyFont="1">
      <alignment vertical="center"/>
    </xf>
    <xf numFmtId="2" fontId="18" fillId="0" borderId="0" xfId="0" applyNumberFormat="1" applyFont="1">
      <alignment vertical="center"/>
    </xf>
    <xf numFmtId="2" fontId="35" fillId="0" borderId="0" xfId="0" applyNumberFormat="1" applyFont="1">
      <alignment vertical="center"/>
    </xf>
    <xf numFmtId="0" fontId="56" fillId="0" borderId="0" xfId="0" applyFont="1" applyAlignment="1">
      <alignment horizontal="right" vertical="center"/>
    </xf>
    <xf numFmtId="0" fontId="60" fillId="2" borderId="117" xfId="0" applyFont="1" applyFill="1" applyBorder="1" applyAlignment="1">
      <alignment horizontal="center" vertical="center" wrapText="1"/>
    </xf>
    <xf numFmtId="0" fontId="60" fillId="2" borderId="118" xfId="0" applyFont="1" applyFill="1" applyBorder="1" applyAlignment="1">
      <alignment horizontal="center" vertical="center" wrapText="1"/>
    </xf>
    <xf numFmtId="0" fontId="60" fillId="2" borderId="119" xfId="0" applyFont="1" applyFill="1" applyBorder="1" applyAlignment="1">
      <alignment horizontal="center" vertical="center" wrapText="1"/>
    </xf>
    <xf numFmtId="0" fontId="60" fillId="2" borderId="120" xfId="0" applyFont="1" applyFill="1" applyBorder="1" applyAlignment="1">
      <alignment horizontal="center" vertical="center" wrapText="1"/>
    </xf>
    <xf numFmtId="0" fontId="24" fillId="2" borderId="123" xfId="0" applyFont="1" applyFill="1" applyBorder="1" applyAlignment="1">
      <alignment vertical="center" wrapText="1"/>
    </xf>
    <xf numFmtId="0" fontId="60" fillId="2" borderId="123" xfId="0" applyFont="1" applyFill="1" applyBorder="1" applyAlignment="1">
      <alignment horizontal="center" vertical="center" wrapText="1"/>
    </xf>
    <xf numFmtId="0" fontId="60" fillId="2" borderId="124" xfId="0" applyFont="1" applyFill="1" applyBorder="1" applyAlignment="1">
      <alignment horizontal="center" vertical="center" wrapText="1"/>
    </xf>
    <xf numFmtId="0" fontId="57" fillId="15" borderId="126" xfId="0" applyFont="1" applyFill="1" applyBorder="1" applyAlignment="1">
      <alignment horizontal="center" vertical="center" wrapText="1"/>
    </xf>
    <xf numFmtId="0" fontId="61" fillId="0" borderId="0" xfId="0" applyFont="1">
      <alignment vertical="center"/>
    </xf>
    <xf numFmtId="0" fontId="60" fillId="0" borderId="116" xfId="0" applyFont="1" applyBorder="1" applyAlignment="1">
      <alignment horizontal="center" vertical="center" wrapText="1"/>
    </xf>
    <xf numFmtId="41" fontId="60" fillId="0" borderId="116" xfId="1" applyFont="1" applyBorder="1" applyAlignment="1">
      <alignment horizontal="center" vertical="center" wrapText="1"/>
    </xf>
    <xf numFmtId="0" fontId="60" fillId="0" borderId="131" xfId="0" applyFont="1" applyBorder="1" applyAlignment="1">
      <alignment horizontal="center" vertical="center" wrapText="1"/>
    </xf>
    <xf numFmtId="0" fontId="60" fillId="15" borderId="129" xfId="0" applyFont="1" applyFill="1" applyBorder="1" applyAlignment="1">
      <alignment horizontal="center" vertical="center" wrapText="1"/>
    </xf>
    <xf numFmtId="41" fontId="60" fillId="15" borderId="129" xfId="1" applyFont="1" applyFill="1" applyBorder="1" applyAlignment="1">
      <alignment horizontal="center" vertical="center" wrapText="1"/>
    </xf>
    <xf numFmtId="0" fontId="60" fillId="0" borderId="117" xfId="0" applyFont="1" applyBorder="1" applyAlignment="1">
      <alignment horizontal="center" vertical="center" wrapText="1"/>
    </xf>
    <xf numFmtId="0" fontId="60" fillId="0" borderId="141" xfId="0" applyFont="1" applyBorder="1" applyAlignment="1">
      <alignment horizontal="center" vertical="center" wrapText="1"/>
    </xf>
    <xf numFmtId="0" fontId="60" fillId="0" borderId="116" xfId="0" applyFont="1" applyBorder="1" applyAlignment="1">
      <alignment horizontal="left" vertical="center" wrapText="1"/>
    </xf>
    <xf numFmtId="0" fontId="60" fillId="0" borderId="116" xfId="0" applyFont="1" applyBorder="1" applyAlignment="1">
      <alignment horizontal="center" vertical="top" wrapText="1"/>
    </xf>
    <xf numFmtId="0" fontId="60" fillId="15" borderId="126" xfId="0" applyFont="1" applyFill="1" applyBorder="1" applyAlignment="1">
      <alignment horizontal="center" vertical="center" wrapText="1"/>
    </xf>
    <xf numFmtId="41" fontId="60" fillId="15" borderId="126" xfId="1" applyFont="1" applyFill="1" applyBorder="1" applyAlignment="1">
      <alignment horizontal="center" vertical="center" wrapText="1"/>
    </xf>
    <xf numFmtId="0" fontId="60" fillId="0" borderId="117" xfId="0" applyFont="1" applyBorder="1" applyAlignment="1">
      <alignment horizontal="left" vertical="center" wrapText="1"/>
    </xf>
    <xf numFmtId="41" fontId="60" fillId="0" borderId="117" xfId="1" applyFont="1" applyBorder="1" applyAlignment="1">
      <alignment horizontal="center" vertical="center" wrapText="1"/>
    </xf>
    <xf numFmtId="0" fontId="60" fillId="0" borderId="118" xfId="0" applyFont="1" applyBorder="1" applyAlignment="1">
      <alignment horizontal="center" vertical="center" wrapText="1"/>
    </xf>
    <xf numFmtId="0" fontId="60" fillId="0" borderId="123" xfId="0" applyFont="1" applyBorder="1" applyAlignment="1">
      <alignment horizontal="left" vertical="center" wrapText="1"/>
    </xf>
    <xf numFmtId="0" fontId="62" fillId="0" borderId="0" xfId="0" applyFont="1">
      <alignment vertical="center"/>
    </xf>
    <xf numFmtId="0" fontId="24" fillId="2" borderId="119" xfId="0" applyFont="1" applyFill="1" applyBorder="1" applyAlignment="1">
      <alignment vertical="center" wrapText="1"/>
    </xf>
    <xf numFmtId="0" fontId="24" fillId="2" borderId="141" xfId="0" applyFont="1" applyFill="1" applyBorder="1" applyAlignment="1">
      <alignment vertical="center" wrapText="1"/>
    </xf>
    <xf numFmtId="0" fontId="60" fillId="2" borderId="142" xfId="0" applyFont="1" applyFill="1" applyBorder="1" applyAlignment="1">
      <alignment horizontal="center" vertical="center" wrapText="1"/>
    </xf>
    <xf numFmtId="0" fontId="60" fillId="0" borderId="115" xfId="0" applyFont="1" applyBorder="1" applyAlignment="1">
      <alignment horizontal="center" vertical="center" wrapText="1"/>
    </xf>
    <xf numFmtId="3" fontId="60" fillId="0" borderId="116" xfId="0" applyNumberFormat="1" applyFont="1" applyBorder="1" applyAlignment="1">
      <alignment horizontal="center" vertical="center" wrapText="1"/>
    </xf>
    <xf numFmtId="0" fontId="60" fillId="0" borderId="121" xfId="0" applyFont="1" applyBorder="1" applyAlignment="1">
      <alignment horizontal="center" vertical="center" wrapText="1"/>
    </xf>
    <xf numFmtId="3" fontId="60" fillId="0" borderId="122" xfId="0" applyNumberFormat="1" applyFont="1" applyBorder="1" applyAlignment="1">
      <alignment horizontal="center" vertical="center" wrapText="1"/>
    </xf>
    <xf numFmtId="0" fontId="60" fillId="0" borderId="122" xfId="0" applyFont="1" applyBorder="1" applyAlignment="1">
      <alignment horizontal="center" vertical="center" wrapText="1"/>
    </xf>
    <xf numFmtId="0" fontId="60" fillId="0" borderId="148" xfId="0" applyFont="1" applyBorder="1" applyAlignment="1">
      <alignment horizontal="center" vertical="center" wrapText="1"/>
    </xf>
    <xf numFmtId="0" fontId="69" fillId="0" borderId="0" xfId="0" applyFont="1">
      <alignment vertical="center"/>
    </xf>
    <xf numFmtId="0" fontId="70" fillId="0" borderId="0" xfId="0" applyFont="1">
      <alignment vertical="center"/>
    </xf>
    <xf numFmtId="0" fontId="71" fillId="0" borderId="133" xfId="0" applyFont="1" applyBorder="1" applyAlignment="1">
      <alignment horizontal="left" vertical="center"/>
    </xf>
    <xf numFmtId="0" fontId="55" fillId="0" borderId="149" xfId="0" applyFont="1" applyBorder="1" applyAlignment="1"/>
    <xf numFmtId="185" fontId="71" fillId="0" borderId="130" xfId="0" applyNumberFormat="1" applyFont="1" applyBorder="1" applyAlignment="1">
      <alignment horizontal="left" vertical="center" wrapText="1"/>
    </xf>
    <xf numFmtId="0" fontId="16" fillId="0" borderId="0" xfId="0" applyFont="1" applyAlignment="1">
      <alignment vertical="top" wrapText="1"/>
    </xf>
    <xf numFmtId="0" fontId="71" fillId="0" borderId="133" xfId="0" quotePrefix="1" applyFont="1" applyBorder="1" applyAlignment="1">
      <alignment horizontal="left" vertical="center"/>
    </xf>
    <xf numFmtId="0" fontId="0" fillId="0" borderId="0" xfId="0" applyAlignment="1"/>
    <xf numFmtId="0" fontId="9" fillId="0" borderId="0" xfId="0" applyFont="1" applyAlignment="1">
      <alignment vertical="top" wrapText="1"/>
    </xf>
    <xf numFmtId="0" fontId="15" fillId="7" borderId="16" xfId="0" applyFont="1" applyFill="1" applyBorder="1" applyAlignment="1">
      <alignment horizontal="center" vertical="center"/>
    </xf>
    <xf numFmtId="0" fontId="15" fillId="7" borderId="28" xfId="0" applyFont="1" applyFill="1" applyBorder="1" applyAlignment="1">
      <alignment horizontal="center" vertical="center"/>
    </xf>
    <xf numFmtId="0" fontId="15" fillId="7" borderId="27" xfId="0" applyFont="1" applyFill="1" applyBorder="1" applyAlignment="1">
      <alignment horizontal="center" vertical="center"/>
    </xf>
    <xf numFmtId="0" fontId="15" fillId="7" borderId="150" xfId="0" applyFont="1" applyFill="1" applyBorder="1" applyAlignment="1">
      <alignment horizontal="center" vertical="center"/>
    </xf>
    <xf numFmtId="41" fontId="15" fillId="3" borderId="17" xfId="1" applyFont="1" applyFill="1" applyBorder="1" applyAlignment="1">
      <alignment horizontal="right" vertical="center"/>
    </xf>
    <xf numFmtId="41" fontId="15" fillId="3" borderId="11" xfId="1" applyFont="1" applyFill="1" applyBorder="1" applyAlignment="1">
      <alignment horizontal="right" vertical="center"/>
    </xf>
    <xf numFmtId="0" fontId="15" fillId="7" borderId="28" xfId="0" applyFont="1" applyFill="1" applyBorder="1" applyAlignment="1">
      <alignment horizontal="center" vertical="center"/>
    </xf>
    <xf numFmtId="0" fontId="77" fillId="0" borderId="0" xfId="0" applyFont="1">
      <alignment vertical="center"/>
    </xf>
    <xf numFmtId="0" fontId="5" fillId="5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15" fillId="3" borderId="11" xfId="0" applyFont="1" applyFill="1" applyBorder="1" applyAlignment="1">
      <alignment horizontal="center" vertical="center" wrapText="1"/>
    </xf>
    <xf numFmtId="41" fontId="16" fillId="2" borderId="19" xfId="0" applyNumberFormat="1" applyFont="1" applyFill="1" applyBorder="1" applyAlignment="1">
      <alignment horizontal="center" vertical="center"/>
    </xf>
    <xf numFmtId="41" fontId="16" fillId="2" borderId="20" xfId="0" applyNumberFormat="1" applyFont="1" applyFill="1" applyBorder="1" applyAlignment="1">
      <alignment horizontal="center" vertical="center"/>
    </xf>
    <xf numFmtId="41" fontId="16" fillId="2" borderId="21" xfId="0" applyNumberFormat="1" applyFont="1" applyFill="1" applyBorder="1" applyAlignment="1">
      <alignment horizontal="center" vertical="center"/>
    </xf>
    <xf numFmtId="41" fontId="16" fillId="2" borderId="22" xfId="0" applyNumberFormat="1" applyFont="1" applyFill="1" applyBorder="1" applyAlignment="1">
      <alignment horizontal="center" vertical="center"/>
    </xf>
    <xf numFmtId="41" fontId="16" fillId="2" borderId="23" xfId="0" applyNumberFormat="1" applyFont="1" applyFill="1" applyBorder="1" applyAlignment="1">
      <alignment horizontal="center" vertical="center"/>
    </xf>
    <xf numFmtId="41" fontId="16" fillId="2" borderId="24" xfId="0" applyNumberFormat="1" applyFont="1" applyFill="1" applyBorder="1" applyAlignment="1">
      <alignment horizontal="center" vertical="center"/>
    </xf>
    <xf numFmtId="0" fontId="5" fillId="5" borderId="13" xfId="0" applyFont="1" applyFill="1" applyBorder="1" applyAlignment="1">
      <alignment horizontal="center" vertical="center"/>
    </xf>
    <xf numFmtId="0" fontId="5" fillId="5" borderId="15" xfId="0" applyFont="1" applyFill="1" applyBorder="1" applyAlignment="1">
      <alignment horizontal="center" vertical="center"/>
    </xf>
    <xf numFmtId="0" fontId="5" fillId="5" borderId="14" xfId="0" applyFont="1" applyFill="1" applyBorder="1" applyAlignment="1">
      <alignment horizontal="center" vertical="center"/>
    </xf>
    <xf numFmtId="0" fontId="5" fillId="5" borderId="14" xfId="0" applyFont="1" applyFill="1" applyBorder="1" applyAlignment="1">
      <alignment horizontal="center" vertical="center" wrapText="1"/>
    </xf>
    <xf numFmtId="0" fontId="5" fillId="5" borderId="11" xfId="0" applyFont="1" applyFill="1" applyBorder="1" applyAlignment="1">
      <alignment horizontal="center" vertical="center" wrapText="1"/>
    </xf>
    <xf numFmtId="0" fontId="15" fillId="3" borderId="11" xfId="0" applyFont="1" applyFill="1" applyBorder="1" applyAlignment="1">
      <alignment horizontal="center" vertical="center"/>
    </xf>
    <xf numFmtId="0" fontId="73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 vertical="top" wrapText="1"/>
    </xf>
    <xf numFmtId="0" fontId="5" fillId="5" borderId="25" xfId="0" applyFont="1" applyFill="1" applyBorder="1" applyAlignment="1">
      <alignment horizontal="center" vertical="center"/>
    </xf>
    <xf numFmtId="0" fontId="5" fillId="5" borderId="26" xfId="0" applyFont="1" applyFill="1" applyBorder="1" applyAlignment="1">
      <alignment horizontal="center" vertical="center"/>
    </xf>
    <xf numFmtId="0" fontId="5" fillId="5" borderId="33" xfId="0" applyFont="1" applyFill="1" applyBorder="1" applyAlignment="1">
      <alignment horizontal="center" vertical="center"/>
    </xf>
    <xf numFmtId="0" fontId="5" fillId="5" borderId="34" xfId="0" applyFont="1" applyFill="1" applyBorder="1" applyAlignment="1">
      <alignment horizontal="center" vertical="center"/>
    </xf>
    <xf numFmtId="0" fontId="15" fillId="2" borderId="43" xfId="0" applyFont="1" applyFill="1" applyBorder="1" applyAlignment="1">
      <alignment horizontal="center" vertical="center"/>
    </xf>
    <xf numFmtId="0" fontId="15" fillId="2" borderId="44" xfId="0" applyFont="1" applyFill="1" applyBorder="1" applyAlignment="1">
      <alignment horizontal="center" vertical="center"/>
    </xf>
    <xf numFmtId="0" fontId="15" fillId="2" borderId="45" xfId="0" applyFont="1" applyFill="1" applyBorder="1" applyAlignment="1">
      <alignment horizontal="center" vertical="center"/>
    </xf>
    <xf numFmtId="0" fontId="15" fillId="2" borderId="46" xfId="0" applyFont="1" applyFill="1" applyBorder="1" applyAlignment="1">
      <alignment horizontal="center" vertical="center"/>
    </xf>
    <xf numFmtId="0" fontId="15" fillId="2" borderId="41" xfId="0" applyFont="1" applyFill="1" applyBorder="1" applyAlignment="1">
      <alignment horizontal="center" vertical="center"/>
    </xf>
    <xf numFmtId="0" fontId="15" fillId="2" borderId="42" xfId="0" applyFont="1" applyFill="1" applyBorder="1" applyAlignment="1">
      <alignment horizontal="center" vertical="center"/>
    </xf>
    <xf numFmtId="0" fontId="5" fillId="5" borderId="25" xfId="0" applyFont="1" applyFill="1" applyBorder="1" applyAlignment="1">
      <alignment horizontal="center" vertical="center" wrapText="1"/>
    </xf>
    <xf numFmtId="0" fontId="5" fillId="5" borderId="26" xfId="0" applyFont="1" applyFill="1" applyBorder="1" applyAlignment="1">
      <alignment horizontal="center" vertical="center" wrapText="1"/>
    </xf>
    <xf numFmtId="0" fontId="5" fillId="5" borderId="30" xfId="0" applyFont="1" applyFill="1" applyBorder="1" applyAlignment="1">
      <alignment horizontal="center" vertical="center" wrapText="1"/>
    </xf>
    <xf numFmtId="0" fontId="5" fillId="5" borderId="10" xfId="0" applyFont="1" applyFill="1" applyBorder="1" applyAlignment="1">
      <alignment horizontal="center" vertical="center" wrapText="1"/>
    </xf>
    <xf numFmtId="0" fontId="5" fillId="5" borderId="33" xfId="0" applyFont="1" applyFill="1" applyBorder="1" applyAlignment="1">
      <alignment horizontal="center" vertical="center" wrapText="1"/>
    </xf>
    <xf numFmtId="0" fontId="5" fillId="5" borderId="34" xfId="0" applyFont="1" applyFill="1" applyBorder="1" applyAlignment="1">
      <alignment horizontal="center" vertical="center" wrapText="1"/>
    </xf>
    <xf numFmtId="0" fontId="34" fillId="5" borderId="37" xfId="0" applyFont="1" applyFill="1" applyBorder="1" applyAlignment="1">
      <alignment horizontal="center" vertical="center"/>
    </xf>
    <xf numFmtId="0" fontId="34" fillId="5" borderId="38" xfId="0" applyFont="1" applyFill="1" applyBorder="1" applyAlignment="1">
      <alignment horizontal="center" vertical="center"/>
    </xf>
    <xf numFmtId="0" fontId="34" fillId="5" borderId="39" xfId="0" applyFont="1" applyFill="1" applyBorder="1" applyAlignment="1">
      <alignment horizontal="center" vertical="center"/>
    </xf>
    <xf numFmtId="0" fontId="5" fillId="5" borderId="50" xfId="0" applyFont="1" applyFill="1" applyBorder="1" applyAlignment="1">
      <alignment horizontal="center" vertical="center"/>
    </xf>
    <xf numFmtId="0" fontId="5" fillId="5" borderId="44" xfId="0" applyFont="1" applyFill="1" applyBorder="1" applyAlignment="1">
      <alignment horizontal="center" vertical="center"/>
    </xf>
    <xf numFmtId="0" fontId="5" fillId="5" borderId="51" xfId="0" applyFont="1" applyFill="1" applyBorder="1" applyAlignment="1">
      <alignment horizontal="center" vertical="center"/>
    </xf>
    <xf numFmtId="0" fontId="5" fillId="5" borderId="41" xfId="0" applyFont="1" applyFill="1" applyBorder="1" applyAlignment="1">
      <alignment horizontal="center" vertical="center"/>
    </xf>
    <xf numFmtId="0" fontId="74" fillId="2" borderId="44" xfId="0" applyFont="1" applyFill="1" applyBorder="1" applyAlignment="1">
      <alignment horizontal="center" vertical="center" wrapText="1"/>
    </xf>
    <xf numFmtId="0" fontId="74" fillId="2" borderId="45" xfId="0" applyFont="1" applyFill="1" applyBorder="1" applyAlignment="1">
      <alignment horizontal="center" vertical="center" wrapText="1"/>
    </xf>
    <xf numFmtId="0" fontId="74" fillId="2" borderId="41" xfId="0" applyFont="1" applyFill="1" applyBorder="1" applyAlignment="1">
      <alignment horizontal="center" vertical="center" wrapText="1"/>
    </xf>
    <xf numFmtId="0" fontId="74" fillId="2" borderId="4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5" fillId="3" borderId="35" xfId="0" applyFont="1" applyFill="1" applyBorder="1" applyAlignment="1">
      <alignment horizontal="center" vertical="center"/>
    </xf>
    <xf numFmtId="0" fontId="15" fillId="3" borderId="36" xfId="0" applyFont="1" applyFill="1" applyBorder="1" applyAlignment="1">
      <alignment horizontal="center" vertical="center"/>
    </xf>
    <xf numFmtId="0" fontId="15" fillId="3" borderId="28" xfId="0" applyFont="1" applyFill="1" applyBorder="1" applyAlignment="1">
      <alignment horizontal="center" vertical="center"/>
    </xf>
    <xf numFmtId="0" fontId="15" fillId="3" borderId="29" xfId="0" applyFont="1" applyFill="1" applyBorder="1" applyAlignment="1">
      <alignment horizontal="center" vertical="center"/>
    </xf>
    <xf numFmtId="0" fontId="15" fillId="7" borderId="27" xfId="0" applyFont="1" applyFill="1" applyBorder="1" applyAlignment="1">
      <alignment horizontal="center" vertical="center" wrapText="1"/>
    </xf>
    <xf numFmtId="0" fontId="15" fillId="7" borderId="16" xfId="0" applyFont="1" applyFill="1" applyBorder="1" applyAlignment="1">
      <alignment horizontal="center" vertical="center"/>
    </xf>
    <xf numFmtId="0" fontId="15" fillId="3" borderId="31" xfId="0" applyFont="1" applyFill="1" applyBorder="1" applyAlignment="1">
      <alignment horizontal="center" vertical="center" wrapText="1"/>
    </xf>
    <xf numFmtId="0" fontId="15" fillId="7" borderId="28" xfId="0" applyFont="1" applyFill="1" applyBorder="1" applyAlignment="1">
      <alignment horizontal="center" vertical="center"/>
    </xf>
    <xf numFmtId="0" fontId="15" fillId="7" borderId="29" xfId="0" applyFont="1" applyFill="1" applyBorder="1" applyAlignment="1">
      <alignment horizontal="center" vertical="center"/>
    </xf>
    <xf numFmtId="0" fontId="15" fillId="7" borderId="11" xfId="0" applyFont="1" applyFill="1" applyBorder="1" applyAlignment="1">
      <alignment horizontal="center" vertical="center"/>
    </xf>
    <xf numFmtId="0" fontId="15" fillId="7" borderId="31" xfId="0" applyFont="1" applyFill="1" applyBorder="1" applyAlignment="1">
      <alignment horizontal="center" vertical="center"/>
    </xf>
    <xf numFmtId="0" fontId="16" fillId="7" borderId="28" xfId="0" quotePrefix="1" applyFont="1" applyFill="1" applyBorder="1" applyAlignment="1">
      <alignment horizontal="center" vertical="center" wrapText="1"/>
    </xf>
    <xf numFmtId="0" fontId="16" fillId="7" borderId="28" xfId="0" applyFont="1" applyFill="1" applyBorder="1" applyAlignment="1">
      <alignment horizontal="center" vertical="center" wrapText="1"/>
    </xf>
    <xf numFmtId="0" fontId="16" fillId="7" borderId="11" xfId="0" applyFont="1" applyFill="1" applyBorder="1" applyAlignment="1">
      <alignment horizontal="center" vertical="center" wrapText="1"/>
    </xf>
    <xf numFmtId="0" fontId="15" fillId="7" borderId="16" xfId="0" applyFont="1" applyFill="1" applyBorder="1" applyAlignment="1">
      <alignment horizontal="center" vertical="center" wrapText="1"/>
    </xf>
    <xf numFmtId="0" fontId="15" fillId="7" borderId="40" xfId="0" applyFont="1" applyFill="1" applyBorder="1" applyAlignment="1">
      <alignment horizontal="center" vertical="center"/>
    </xf>
    <xf numFmtId="0" fontId="15" fillId="3" borderId="11" xfId="0" applyFont="1" applyFill="1" applyBorder="1" applyAlignment="1">
      <alignment horizontal="left" vertical="center" wrapText="1"/>
    </xf>
    <xf numFmtId="0" fontId="15" fillId="3" borderId="31" xfId="0" applyFont="1" applyFill="1" applyBorder="1" applyAlignment="1">
      <alignment horizontal="left" vertical="center" wrapText="1"/>
    </xf>
    <xf numFmtId="0" fontId="15" fillId="3" borderId="35" xfId="0" applyFont="1" applyFill="1" applyBorder="1" applyAlignment="1">
      <alignment horizontal="left" vertical="center" wrapText="1"/>
    </xf>
    <xf numFmtId="0" fontId="15" fillId="3" borderId="36" xfId="0" applyFont="1" applyFill="1" applyBorder="1" applyAlignment="1">
      <alignment horizontal="left" vertical="center" wrapText="1"/>
    </xf>
    <xf numFmtId="0" fontId="5" fillId="5" borderId="44" xfId="0" applyFont="1" applyFill="1" applyBorder="1" applyAlignment="1">
      <alignment horizontal="center" vertical="center" wrapText="1"/>
    </xf>
    <xf numFmtId="0" fontId="5" fillId="5" borderId="0" xfId="0" applyFont="1" applyFill="1" applyBorder="1" applyAlignment="1">
      <alignment horizontal="center" vertical="center" wrapText="1"/>
    </xf>
    <xf numFmtId="0" fontId="5" fillId="5" borderId="41" xfId="0" applyFont="1" applyFill="1" applyBorder="1" applyAlignment="1">
      <alignment horizontal="center" vertical="center" wrapText="1"/>
    </xf>
    <xf numFmtId="0" fontId="16" fillId="7" borderId="150" xfId="0" applyFont="1" applyFill="1" applyBorder="1" applyAlignment="1">
      <alignment horizontal="center" vertical="center"/>
    </xf>
    <xf numFmtId="0" fontId="16" fillId="7" borderId="151" xfId="0" applyFont="1" applyFill="1" applyBorder="1" applyAlignment="1">
      <alignment horizontal="center" vertical="center"/>
    </xf>
    <xf numFmtId="0" fontId="16" fillId="7" borderId="152" xfId="0" applyFont="1" applyFill="1" applyBorder="1" applyAlignment="1">
      <alignment horizontal="center" vertical="center"/>
    </xf>
    <xf numFmtId="41" fontId="16" fillId="7" borderId="17" xfId="1" applyFont="1" applyFill="1" applyBorder="1" applyAlignment="1">
      <alignment horizontal="right" vertical="center"/>
    </xf>
    <xf numFmtId="41" fontId="16" fillId="7" borderId="18" xfId="1" applyFont="1" applyFill="1" applyBorder="1" applyAlignment="1">
      <alignment horizontal="right" vertical="center"/>
    </xf>
    <xf numFmtId="41" fontId="16" fillId="7" borderId="32" xfId="1" applyFont="1" applyFill="1" applyBorder="1" applyAlignment="1">
      <alignment horizontal="right" vertical="center"/>
    </xf>
    <xf numFmtId="0" fontId="15" fillId="6" borderId="17" xfId="0" applyFont="1" applyFill="1" applyBorder="1" applyAlignment="1">
      <alignment horizontal="center" vertical="center" wrapText="1"/>
    </xf>
    <xf numFmtId="0" fontId="15" fillId="6" borderId="18" xfId="0" applyFont="1" applyFill="1" applyBorder="1" applyAlignment="1">
      <alignment horizontal="center" vertical="center" wrapText="1"/>
    </xf>
    <xf numFmtId="0" fontId="15" fillId="6" borderId="32" xfId="0" applyFont="1" applyFill="1" applyBorder="1" applyAlignment="1">
      <alignment horizontal="center" vertical="center" wrapText="1"/>
    </xf>
    <xf numFmtId="0" fontId="15" fillId="3" borderId="17" xfId="0" applyFont="1" applyFill="1" applyBorder="1" applyAlignment="1">
      <alignment horizontal="right" vertical="center" wrapText="1"/>
    </xf>
    <xf numFmtId="0" fontId="15" fillId="3" borderId="18" xfId="0" applyFont="1" applyFill="1" applyBorder="1" applyAlignment="1">
      <alignment horizontal="right" vertical="center" wrapText="1"/>
    </xf>
    <xf numFmtId="0" fontId="15" fillId="3" borderId="32" xfId="0" applyFont="1" applyFill="1" applyBorder="1" applyAlignment="1">
      <alignment horizontal="right" vertical="center" wrapText="1"/>
    </xf>
    <xf numFmtId="0" fontId="15" fillId="3" borderId="17" xfId="0" applyFont="1" applyFill="1" applyBorder="1" applyAlignment="1">
      <alignment horizontal="right" vertical="center"/>
    </xf>
    <xf numFmtId="0" fontId="15" fillId="3" borderId="18" xfId="0" applyFont="1" applyFill="1" applyBorder="1" applyAlignment="1">
      <alignment horizontal="right" vertical="center"/>
    </xf>
    <xf numFmtId="0" fontId="15" fillId="3" borderId="32" xfId="0" applyFont="1" applyFill="1" applyBorder="1" applyAlignment="1">
      <alignment horizontal="right" vertical="center"/>
    </xf>
    <xf numFmtId="0" fontId="15" fillId="0" borderId="35" xfId="0" applyFont="1" applyBorder="1" applyAlignment="1">
      <alignment horizontal="center" vertical="center"/>
    </xf>
    <xf numFmtId="0" fontId="15" fillId="0" borderId="36" xfId="0" applyFont="1" applyBorder="1" applyAlignment="1">
      <alignment horizontal="center" vertical="center"/>
    </xf>
    <xf numFmtId="41" fontId="16" fillId="2" borderId="40" xfId="1" applyFont="1" applyFill="1" applyBorder="1" applyAlignment="1">
      <alignment horizontal="center" vertical="center"/>
    </xf>
    <xf numFmtId="41" fontId="16" fillId="2" borderId="35" xfId="1" applyFont="1" applyFill="1" applyBorder="1" applyAlignment="1">
      <alignment horizontal="center" vertical="center"/>
    </xf>
    <xf numFmtId="176" fontId="7" fillId="2" borderId="11" xfId="1" applyNumberFormat="1" applyFont="1" applyFill="1" applyBorder="1" applyAlignment="1">
      <alignment horizontal="center" vertical="center"/>
    </xf>
    <xf numFmtId="0" fontId="7" fillId="4" borderId="11" xfId="0" applyFont="1" applyFill="1" applyBorder="1" applyAlignment="1">
      <alignment horizontal="center" vertical="center" wrapText="1"/>
    </xf>
    <xf numFmtId="0" fontId="25" fillId="7" borderId="55" xfId="0" applyFont="1" applyFill="1" applyBorder="1" applyAlignment="1">
      <alignment horizontal="center" vertical="center"/>
    </xf>
    <xf numFmtId="0" fontId="25" fillId="7" borderId="11" xfId="0" applyFont="1" applyFill="1" applyBorder="1" applyAlignment="1">
      <alignment horizontal="center" vertical="center"/>
    </xf>
    <xf numFmtId="0" fontId="30" fillId="0" borderId="0" xfId="0" applyFont="1" applyAlignment="1">
      <alignment horizontal="left" vertical="top"/>
    </xf>
    <xf numFmtId="0" fontId="27" fillId="8" borderId="55" xfId="0" applyFont="1" applyFill="1" applyBorder="1" applyAlignment="1">
      <alignment horizontal="center" vertical="center"/>
    </xf>
    <xf numFmtId="0" fontId="27" fillId="8" borderId="11" xfId="0" applyFont="1" applyFill="1" applyBorder="1" applyAlignment="1">
      <alignment horizontal="center" vertical="center"/>
    </xf>
    <xf numFmtId="0" fontId="27" fillId="8" borderId="56" xfId="0" applyFont="1" applyFill="1" applyBorder="1" applyAlignment="1">
      <alignment horizontal="center" vertical="center"/>
    </xf>
    <xf numFmtId="0" fontId="27" fillId="8" borderId="35" xfId="0" applyFont="1" applyFill="1" applyBorder="1" applyAlignment="1">
      <alignment horizontal="center" vertical="center"/>
    </xf>
    <xf numFmtId="0" fontId="25" fillId="8" borderId="35" xfId="0" applyFont="1" applyFill="1" applyBorder="1" applyAlignment="1">
      <alignment horizontal="center" vertical="center"/>
    </xf>
    <xf numFmtId="0" fontId="25" fillId="8" borderId="36" xfId="0" applyFont="1" applyFill="1" applyBorder="1" applyAlignment="1">
      <alignment horizontal="center" vertical="center"/>
    </xf>
    <xf numFmtId="0" fontId="25" fillId="8" borderId="11" xfId="0" applyFont="1" applyFill="1" applyBorder="1" applyAlignment="1">
      <alignment horizontal="center" vertical="center"/>
    </xf>
    <xf numFmtId="0" fontId="25" fillId="8" borderId="31" xfId="0" applyFont="1" applyFill="1" applyBorder="1" applyAlignment="1">
      <alignment horizontal="center" vertical="center"/>
    </xf>
    <xf numFmtId="177" fontId="9" fillId="8" borderId="35" xfId="1" applyNumberFormat="1" applyFont="1" applyFill="1" applyBorder="1" applyAlignment="1">
      <alignment horizontal="center" vertical="center"/>
    </xf>
    <xf numFmtId="177" fontId="9" fillId="8" borderId="11" xfId="1" applyNumberFormat="1" applyFont="1" applyFill="1" applyBorder="1" applyAlignment="1">
      <alignment horizontal="center" vertical="center"/>
    </xf>
    <xf numFmtId="0" fontId="9" fillId="8" borderId="35" xfId="0" applyFont="1" applyFill="1" applyBorder="1" applyAlignment="1">
      <alignment horizontal="center" vertical="center"/>
    </xf>
    <xf numFmtId="0" fontId="9" fillId="8" borderId="11" xfId="0" applyFont="1" applyFill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41" fontId="24" fillId="0" borderId="0" xfId="1" applyFont="1" applyBorder="1" applyAlignment="1">
      <alignment horizontal="center" vertical="center"/>
    </xf>
    <xf numFmtId="0" fontId="7" fillId="4" borderId="11" xfId="0" applyFont="1" applyFill="1" applyBorder="1" applyAlignment="1">
      <alignment horizontal="center" vertical="center"/>
    </xf>
    <xf numFmtId="0" fontId="27" fillId="8" borderId="53" xfId="0" applyFont="1" applyFill="1" applyBorder="1" applyAlignment="1">
      <alignment horizontal="center" vertical="center"/>
    </xf>
    <xf numFmtId="0" fontId="27" fillId="8" borderId="13" xfId="0" applyFont="1" applyFill="1" applyBorder="1" applyAlignment="1">
      <alignment horizontal="center" vertical="center"/>
    </xf>
    <xf numFmtId="0" fontId="9" fillId="8" borderId="13" xfId="0" applyFont="1" applyFill="1" applyBorder="1" applyAlignment="1">
      <alignment horizontal="center" vertical="center" wrapText="1"/>
    </xf>
    <xf numFmtId="0" fontId="7" fillId="4" borderId="17" xfId="0" applyFont="1" applyFill="1" applyBorder="1" applyAlignment="1">
      <alignment horizontal="center" vertical="center" wrapText="1"/>
    </xf>
    <xf numFmtId="0" fontId="7" fillId="4" borderId="18" xfId="0" applyFont="1" applyFill="1" applyBorder="1" applyAlignment="1">
      <alignment horizontal="center" vertical="center" wrapText="1"/>
    </xf>
    <xf numFmtId="0" fontId="7" fillId="4" borderId="16" xfId="0" applyFont="1" applyFill="1" applyBorder="1" applyAlignment="1">
      <alignment horizontal="center" vertical="center" wrapText="1"/>
    </xf>
    <xf numFmtId="0" fontId="25" fillId="7" borderId="70" xfId="0" applyFont="1" applyFill="1" applyBorder="1" applyAlignment="1">
      <alignment horizontal="center" vertical="center"/>
    </xf>
    <xf numFmtId="0" fontId="25" fillId="7" borderId="18" xfId="0" applyFont="1" applyFill="1" applyBorder="1" applyAlignment="1">
      <alignment horizontal="center" vertical="center"/>
    </xf>
    <xf numFmtId="0" fontId="25" fillId="7" borderId="16" xfId="0" applyFont="1" applyFill="1" applyBorder="1" applyAlignment="1">
      <alignment horizontal="center" vertical="center"/>
    </xf>
    <xf numFmtId="0" fontId="5" fillId="5" borderId="52" xfId="0" applyFont="1" applyFill="1" applyBorder="1" applyAlignment="1">
      <alignment horizontal="center" vertical="center"/>
    </xf>
    <xf numFmtId="0" fontId="23" fillId="5" borderId="25" xfId="0" applyFont="1" applyFill="1" applyBorder="1" applyAlignment="1">
      <alignment horizontal="center" vertical="center"/>
    </xf>
    <xf numFmtId="0" fontId="23" fillId="5" borderId="26" xfId="0" applyFont="1" applyFill="1" applyBorder="1" applyAlignment="1">
      <alignment horizontal="center" vertical="center"/>
    </xf>
    <xf numFmtId="0" fontId="5" fillId="5" borderId="72" xfId="0" applyFont="1" applyFill="1" applyBorder="1" applyAlignment="1">
      <alignment horizontal="center" vertical="center"/>
    </xf>
    <xf numFmtId="0" fontId="5" fillId="5" borderId="73" xfId="0" applyFont="1" applyFill="1" applyBorder="1" applyAlignment="1">
      <alignment horizontal="center" vertical="center"/>
    </xf>
    <xf numFmtId="0" fontId="9" fillId="2" borderId="73" xfId="0" applyFont="1" applyFill="1" applyBorder="1" applyAlignment="1">
      <alignment horizontal="center" vertical="center"/>
    </xf>
    <xf numFmtId="0" fontId="9" fillId="2" borderId="74" xfId="0" applyFont="1" applyFill="1" applyBorder="1" applyAlignment="1">
      <alignment horizontal="center" vertical="center"/>
    </xf>
    <xf numFmtId="0" fontId="25" fillId="8" borderId="13" xfId="0" applyFont="1" applyFill="1" applyBorder="1" applyAlignment="1">
      <alignment horizontal="center" vertical="center"/>
    </xf>
    <xf numFmtId="0" fontId="25" fillId="8" borderId="47" xfId="0" applyFont="1" applyFill="1" applyBorder="1" applyAlignment="1">
      <alignment horizontal="center" vertical="center"/>
    </xf>
    <xf numFmtId="0" fontId="25" fillId="4" borderId="17" xfId="0" applyFont="1" applyFill="1" applyBorder="1" applyAlignment="1">
      <alignment horizontal="center" vertical="center"/>
    </xf>
    <xf numFmtId="0" fontId="25" fillId="4" borderId="18" xfId="0" applyFont="1" applyFill="1" applyBorder="1" applyAlignment="1">
      <alignment horizontal="center" vertical="center"/>
    </xf>
    <xf numFmtId="0" fontId="25" fillId="4" borderId="32" xfId="0" applyFont="1" applyFill="1" applyBorder="1" applyAlignment="1">
      <alignment horizontal="center" vertical="center"/>
    </xf>
    <xf numFmtId="178" fontId="7" fillId="2" borderId="17" xfId="1" applyNumberFormat="1" applyFont="1" applyFill="1" applyBorder="1" applyAlignment="1">
      <alignment horizontal="center" vertical="center"/>
    </xf>
    <xf numFmtId="178" fontId="7" fillId="2" borderId="18" xfId="1" applyNumberFormat="1" applyFont="1" applyFill="1" applyBorder="1" applyAlignment="1">
      <alignment horizontal="center" vertical="center"/>
    </xf>
    <xf numFmtId="178" fontId="7" fillId="2" borderId="16" xfId="1" applyNumberFormat="1" applyFont="1" applyFill="1" applyBorder="1" applyAlignment="1">
      <alignment horizontal="center" vertical="center"/>
    </xf>
    <xf numFmtId="178" fontId="9" fillId="8" borderId="13" xfId="1" applyNumberFormat="1" applyFont="1" applyFill="1" applyBorder="1" applyAlignment="1">
      <alignment horizontal="center" vertical="center"/>
    </xf>
    <xf numFmtId="41" fontId="9" fillId="2" borderId="40" xfId="1" applyFont="1" applyFill="1" applyBorder="1" applyAlignment="1">
      <alignment horizontal="center" vertical="center"/>
    </xf>
    <xf numFmtId="41" fontId="9" fillId="2" borderId="35" xfId="1" applyFont="1" applyFill="1" applyBorder="1" applyAlignment="1">
      <alignment horizontal="center" vertical="center"/>
    </xf>
    <xf numFmtId="41" fontId="9" fillId="2" borderId="27" xfId="1" applyFont="1" applyFill="1" applyBorder="1" applyAlignment="1">
      <alignment horizontal="center" vertical="center"/>
    </xf>
    <xf numFmtId="41" fontId="9" fillId="2" borderId="28" xfId="1" applyFont="1" applyFill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25" fillId="4" borderId="11" xfId="0" applyFont="1" applyFill="1" applyBorder="1" applyAlignment="1">
      <alignment horizontal="center" vertical="center"/>
    </xf>
    <xf numFmtId="0" fontId="25" fillId="4" borderId="31" xfId="0" applyFont="1" applyFill="1" applyBorder="1" applyAlignment="1">
      <alignment horizontal="center" vertical="center"/>
    </xf>
    <xf numFmtId="179" fontId="7" fillId="2" borderId="11" xfId="2" applyNumberFormat="1" applyFont="1" applyFill="1" applyBorder="1" applyAlignment="1">
      <alignment horizontal="center" vertical="center"/>
    </xf>
    <xf numFmtId="179" fontId="7" fillId="6" borderId="11" xfId="2" applyNumberFormat="1" applyFont="1" applyFill="1" applyBorder="1" applyAlignment="1">
      <alignment horizontal="center" vertical="center"/>
    </xf>
    <xf numFmtId="180" fontId="7" fillId="3" borderId="11" xfId="1" applyNumberFormat="1" applyFont="1" applyFill="1" applyBorder="1" applyAlignment="1">
      <alignment horizontal="center" vertical="center"/>
    </xf>
    <xf numFmtId="178" fontId="9" fillId="8" borderId="11" xfId="1" applyNumberFormat="1" applyFont="1" applyFill="1" applyBorder="1" applyAlignment="1">
      <alignment horizontal="center" vertical="center"/>
    </xf>
    <xf numFmtId="179" fontId="7" fillId="2" borderId="17" xfId="2" applyNumberFormat="1" applyFont="1" applyFill="1" applyBorder="1" applyAlignment="1">
      <alignment horizontal="center" vertical="center"/>
    </xf>
    <xf numFmtId="179" fontId="7" fillId="2" borderId="18" xfId="2" applyNumberFormat="1" applyFont="1" applyFill="1" applyBorder="1" applyAlignment="1">
      <alignment horizontal="center" vertical="center"/>
    </xf>
    <xf numFmtId="179" fontId="7" fillId="2" borderId="16" xfId="2" applyNumberFormat="1" applyFont="1" applyFill="1" applyBorder="1" applyAlignment="1">
      <alignment horizontal="center" vertical="center"/>
    </xf>
    <xf numFmtId="0" fontId="13" fillId="8" borderId="60" xfId="0" applyFont="1" applyFill="1" applyBorder="1" applyAlignment="1">
      <alignment horizontal="center" vertical="center"/>
    </xf>
    <xf numFmtId="0" fontId="13" fillId="8" borderId="75" xfId="0" applyFont="1" applyFill="1" applyBorder="1" applyAlignment="1">
      <alignment horizontal="center" vertical="center"/>
    </xf>
    <xf numFmtId="0" fontId="11" fillId="8" borderId="13" xfId="0" applyFont="1" applyFill="1" applyBorder="1" applyAlignment="1">
      <alignment horizontal="center" vertical="center"/>
    </xf>
    <xf numFmtId="0" fontId="7" fillId="8" borderId="13" xfId="0" applyFont="1" applyFill="1" applyBorder="1" applyAlignment="1">
      <alignment horizontal="center" vertical="center"/>
    </xf>
    <xf numFmtId="0" fontId="7" fillId="8" borderId="47" xfId="0" applyFont="1" applyFill="1" applyBorder="1" applyAlignment="1">
      <alignment horizontal="center" vertical="center"/>
    </xf>
    <xf numFmtId="0" fontId="52" fillId="7" borderId="108" xfId="0" applyFont="1" applyFill="1" applyBorder="1" applyAlignment="1">
      <alignment horizontal="center" vertical="center"/>
    </xf>
    <xf numFmtId="0" fontId="52" fillId="7" borderId="20" xfId="0" applyFont="1" applyFill="1" applyBorder="1" applyAlignment="1">
      <alignment horizontal="center" vertical="center"/>
    </xf>
    <xf numFmtId="0" fontId="52" fillId="7" borderId="21" xfId="0" applyFont="1" applyFill="1" applyBorder="1" applyAlignment="1">
      <alignment horizontal="center" vertical="center"/>
    </xf>
    <xf numFmtId="0" fontId="7" fillId="0" borderId="16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178" fontId="7" fillId="2" borderId="11" xfId="1" applyNumberFormat="1" applyFont="1" applyFill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52" fillId="7" borderId="55" xfId="0" applyFont="1" applyFill="1" applyBorder="1" applyAlignment="1">
      <alignment horizontal="center" vertical="center"/>
    </xf>
    <xf numFmtId="0" fontId="52" fillId="7" borderId="11" xfId="0" applyFont="1" applyFill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3" borderId="11" xfId="2" applyNumberFormat="1" applyFont="1" applyFill="1" applyBorder="1" applyAlignment="1">
      <alignment horizontal="center" vertical="center"/>
    </xf>
    <xf numFmtId="0" fontId="52" fillId="7" borderId="57" xfId="0" applyFont="1" applyFill="1" applyBorder="1" applyAlignment="1">
      <alignment horizontal="center" vertical="center"/>
    </xf>
    <xf numFmtId="0" fontId="52" fillId="7" borderId="0" xfId="0" applyFont="1" applyFill="1" applyAlignment="1">
      <alignment horizontal="center" vertical="center"/>
    </xf>
    <xf numFmtId="0" fontId="52" fillId="7" borderId="59" xfId="0" applyFont="1" applyFill="1" applyBorder="1" applyAlignment="1">
      <alignment horizontal="center" vertical="center"/>
    </xf>
    <xf numFmtId="0" fontId="52" fillId="7" borderId="109" xfId="0" applyFont="1" applyFill="1" applyBorder="1" applyAlignment="1">
      <alignment horizontal="center" vertical="center"/>
    </xf>
    <xf numFmtId="0" fontId="52" fillId="7" borderId="23" xfId="0" applyFont="1" applyFill="1" applyBorder="1" applyAlignment="1">
      <alignment horizontal="center" vertical="center"/>
    </xf>
    <xf numFmtId="0" fontId="52" fillId="7" borderId="24" xfId="0" applyFont="1" applyFill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183" fontId="7" fillId="6" borderId="11" xfId="2" applyNumberFormat="1" applyFont="1" applyFill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76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183" fontId="7" fillId="2" borderId="17" xfId="2" applyNumberFormat="1" applyFont="1" applyFill="1" applyBorder="1" applyAlignment="1">
      <alignment horizontal="center" vertical="center"/>
    </xf>
    <xf numFmtId="183" fontId="7" fillId="2" borderId="18" xfId="2" applyNumberFormat="1" applyFont="1" applyFill="1" applyBorder="1" applyAlignment="1">
      <alignment horizontal="center" vertical="center"/>
    </xf>
    <xf numFmtId="183" fontId="7" fillId="2" borderId="16" xfId="2" applyNumberFormat="1" applyFont="1" applyFill="1" applyBorder="1" applyAlignment="1">
      <alignment horizontal="center" vertical="center"/>
    </xf>
    <xf numFmtId="0" fontId="7" fillId="2" borderId="11" xfId="2" applyNumberFormat="1" applyFont="1" applyFill="1" applyBorder="1" applyAlignment="1">
      <alignment horizontal="center" vertical="center"/>
    </xf>
    <xf numFmtId="181" fontId="7" fillId="2" borderId="11" xfId="1" applyNumberFormat="1" applyFont="1" applyFill="1" applyBorder="1" applyAlignment="1">
      <alignment horizontal="center" vertical="center"/>
    </xf>
    <xf numFmtId="0" fontId="13" fillId="8" borderId="55" xfId="0" applyFont="1" applyFill="1" applyBorder="1" applyAlignment="1">
      <alignment horizontal="center" vertical="center"/>
    </xf>
    <xf numFmtId="0" fontId="13" fillId="8" borderId="11" xfId="0" applyFont="1" applyFill="1" applyBorder="1" applyAlignment="1">
      <alignment horizontal="center" vertical="center"/>
    </xf>
    <xf numFmtId="0" fontId="11" fillId="8" borderId="11" xfId="0" applyFont="1" applyFill="1" applyBorder="1" applyAlignment="1">
      <alignment horizontal="center" vertical="center"/>
    </xf>
    <xf numFmtId="0" fontId="7" fillId="8" borderId="11" xfId="0" applyFont="1" applyFill="1" applyBorder="1" applyAlignment="1">
      <alignment horizontal="center" vertical="center"/>
    </xf>
    <xf numFmtId="0" fontId="7" fillId="8" borderId="31" xfId="0" applyFont="1" applyFill="1" applyBorder="1" applyAlignment="1">
      <alignment horizontal="center" vertical="center"/>
    </xf>
    <xf numFmtId="177" fontId="7" fillId="2" borderId="11" xfId="1" applyNumberFormat="1" applyFont="1" applyFill="1" applyBorder="1" applyAlignment="1">
      <alignment horizontal="center" vertical="center"/>
    </xf>
    <xf numFmtId="184" fontId="7" fillId="2" borderId="11" xfId="1" applyNumberFormat="1" applyFont="1" applyFill="1" applyBorder="1" applyAlignment="1">
      <alignment horizontal="center" vertical="center"/>
    </xf>
    <xf numFmtId="0" fontId="7" fillId="0" borderId="31" xfId="0" applyFont="1" applyBorder="1" applyAlignment="1">
      <alignment horizontal="center" vertical="center" wrapText="1"/>
    </xf>
    <xf numFmtId="0" fontId="13" fillId="8" borderId="56" xfId="0" applyFont="1" applyFill="1" applyBorder="1" applyAlignment="1">
      <alignment horizontal="center" vertical="center"/>
    </xf>
    <xf numFmtId="0" fontId="13" fillId="8" borderId="35" xfId="0" applyFont="1" applyFill="1" applyBorder="1" applyAlignment="1">
      <alignment horizontal="center" vertical="center"/>
    </xf>
    <xf numFmtId="0" fontId="11" fillId="8" borderId="35" xfId="0" applyFont="1" applyFill="1" applyBorder="1" applyAlignment="1">
      <alignment horizontal="center" vertical="center"/>
    </xf>
    <xf numFmtId="0" fontId="7" fillId="8" borderId="35" xfId="0" applyFont="1" applyFill="1" applyBorder="1" applyAlignment="1">
      <alignment horizontal="center" vertical="center"/>
    </xf>
    <xf numFmtId="0" fontId="7" fillId="8" borderId="36" xfId="0" applyFont="1" applyFill="1" applyBorder="1" applyAlignment="1">
      <alignment horizontal="center" vertical="center"/>
    </xf>
    <xf numFmtId="0" fontId="5" fillId="5" borderId="62" xfId="0" applyFont="1" applyFill="1" applyBorder="1" applyAlignment="1">
      <alignment horizontal="center" vertical="center" wrapText="1"/>
    </xf>
    <xf numFmtId="0" fontId="5" fillId="5" borderId="63" xfId="0" applyFont="1" applyFill="1" applyBorder="1" applyAlignment="1">
      <alignment horizontal="center" vertical="center" wrapText="1"/>
    </xf>
    <xf numFmtId="0" fontId="5" fillId="5" borderId="110" xfId="0" applyFont="1" applyFill="1" applyBorder="1" applyAlignment="1">
      <alignment horizontal="center" vertical="center" wrapText="1"/>
    </xf>
    <xf numFmtId="0" fontId="76" fillId="6" borderId="111" xfId="0" applyFont="1" applyFill="1" applyBorder="1" applyAlignment="1">
      <alignment horizontal="center" vertical="center"/>
    </xf>
    <xf numFmtId="0" fontId="76" fillId="6" borderId="63" xfId="0" applyFont="1" applyFill="1" applyBorder="1" applyAlignment="1">
      <alignment horizontal="center" vertical="center"/>
    </xf>
    <xf numFmtId="0" fontId="76" fillId="6" borderId="110" xfId="0" applyFont="1" applyFill="1" applyBorder="1" applyAlignment="1">
      <alignment horizontal="center" vertical="center"/>
    </xf>
    <xf numFmtId="0" fontId="5" fillId="5" borderId="111" xfId="0" applyFont="1" applyFill="1" applyBorder="1" applyAlignment="1">
      <alignment horizontal="center" vertical="center" wrapText="1"/>
    </xf>
    <xf numFmtId="181" fontId="76" fillId="2" borderId="111" xfId="0" applyNumberFormat="1" applyFont="1" applyFill="1" applyBorder="1" applyAlignment="1">
      <alignment horizontal="center" vertical="center"/>
    </xf>
    <xf numFmtId="181" fontId="76" fillId="2" borderId="63" xfId="0" applyNumberFormat="1" applyFont="1" applyFill="1" applyBorder="1" applyAlignment="1">
      <alignment horizontal="center" vertical="center"/>
    </xf>
    <xf numFmtId="181" fontId="76" fillId="2" borderId="64" xfId="0" applyNumberFormat="1" applyFont="1" applyFill="1" applyBorder="1" applyAlignment="1">
      <alignment horizontal="center" vertical="center"/>
    </xf>
    <xf numFmtId="0" fontId="43" fillId="11" borderId="101" xfId="3" applyFont="1" applyFill="1" applyBorder="1" applyAlignment="1">
      <alignment horizontal="center" vertical="center"/>
    </xf>
    <xf numFmtId="0" fontId="43" fillId="11" borderId="102" xfId="3" applyFont="1" applyFill="1" applyBorder="1" applyAlignment="1">
      <alignment horizontal="center" vertical="center"/>
    </xf>
    <xf numFmtId="0" fontId="38" fillId="11" borderId="102" xfId="3" applyFont="1" applyFill="1" applyBorder="1" applyAlignment="1">
      <alignment horizontal="center" vertical="center"/>
    </xf>
    <xf numFmtId="177" fontId="38" fillId="11" borderId="102" xfId="4" applyNumberFormat="1" applyFont="1" applyFill="1" applyBorder="1" applyAlignment="1">
      <alignment horizontal="center" vertical="center"/>
    </xf>
    <xf numFmtId="0" fontId="45" fillId="11" borderId="102" xfId="3" applyFont="1" applyFill="1" applyBorder="1" applyAlignment="1">
      <alignment horizontal="center" vertical="center"/>
    </xf>
    <xf numFmtId="0" fontId="45" fillId="11" borderId="103" xfId="3" applyFont="1" applyFill="1" applyBorder="1" applyAlignment="1">
      <alignment horizontal="center" vertical="center"/>
    </xf>
    <xf numFmtId="41" fontId="38" fillId="10" borderId="107" xfId="4" applyFont="1" applyFill="1" applyBorder="1" applyAlignment="1">
      <alignment horizontal="center" vertical="center"/>
    </xf>
    <xf numFmtId="41" fontId="38" fillId="10" borderId="102" xfId="4" applyFont="1" applyFill="1" applyBorder="1" applyAlignment="1">
      <alignment horizontal="center" vertical="center"/>
    </xf>
    <xf numFmtId="0" fontId="40" fillId="0" borderId="102" xfId="3" applyFont="1" applyBorder="1" applyAlignment="1">
      <alignment horizontal="center" vertical="center"/>
    </xf>
    <xf numFmtId="0" fontId="40" fillId="0" borderId="103" xfId="3" applyFont="1" applyBorder="1" applyAlignment="1">
      <alignment horizontal="center" vertical="center"/>
    </xf>
    <xf numFmtId="0" fontId="42" fillId="0" borderId="0" xfId="3" applyFont="1" applyAlignment="1">
      <alignment horizontal="center" vertical="center"/>
    </xf>
    <xf numFmtId="41" fontId="42" fillId="0" borderId="0" xfId="4" applyFont="1" applyAlignment="1">
      <alignment horizontal="center" vertical="center"/>
    </xf>
    <xf numFmtId="0" fontId="41" fillId="9" borderId="88" xfId="3" applyFont="1" applyFill="1" applyBorder="1" applyAlignment="1">
      <alignment horizontal="center" vertical="center"/>
    </xf>
    <xf numFmtId="0" fontId="41" fillId="9" borderId="89" xfId="3" applyFont="1" applyFill="1" applyBorder="1" applyAlignment="1">
      <alignment horizontal="center" vertical="center"/>
    </xf>
    <xf numFmtId="41" fontId="38" fillId="10" borderId="104" xfId="4" applyFont="1" applyFill="1" applyBorder="1" applyAlignment="1">
      <alignment horizontal="center" vertical="center"/>
    </xf>
    <xf numFmtId="41" fontId="38" fillId="10" borderId="105" xfId="4" applyFont="1" applyFill="1" applyBorder="1" applyAlignment="1">
      <alignment horizontal="center" vertical="center"/>
    </xf>
    <xf numFmtId="0" fontId="40" fillId="0" borderId="105" xfId="3" applyFont="1" applyBorder="1" applyAlignment="1">
      <alignment horizontal="center" vertical="center"/>
    </xf>
    <xf numFmtId="0" fontId="40" fillId="0" borderId="106" xfId="3" applyFont="1" applyBorder="1" applyAlignment="1">
      <alignment horizontal="center" vertical="center"/>
    </xf>
    <xf numFmtId="0" fontId="45" fillId="12" borderId="94" xfId="3" applyFont="1" applyFill="1" applyBorder="1" applyAlignment="1">
      <alignment horizontal="center" vertical="center"/>
    </xf>
    <xf numFmtId="0" fontId="45" fillId="12" borderId="95" xfId="3" applyFont="1" applyFill="1" applyBorder="1" applyAlignment="1">
      <alignment horizontal="center" vertical="center"/>
    </xf>
    <xf numFmtId="0" fontId="45" fillId="12" borderId="96" xfId="3" applyFont="1" applyFill="1" applyBorder="1" applyAlignment="1">
      <alignment horizontal="center" vertical="center"/>
    </xf>
    <xf numFmtId="0" fontId="40" fillId="13" borderId="81" xfId="3" applyFont="1" applyFill="1" applyBorder="1" applyAlignment="1">
      <alignment horizontal="center" vertical="center"/>
    </xf>
    <xf numFmtId="180" fontId="40" fillId="10" borderId="97" xfId="4" applyNumberFormat="1" applyFont="1" applyFill="1" applyBorder="1" applyAlignment="1">
      <alignment horizontal="center" vertical="center"/>
    </xf>
    <xf numFmtId="180" fontId="40" fillId="10" borderId="95" xfId="4" applyNumberFormat="1" applyFont="1" applyFill="1" applyBorder="1" applyAlignment="1">
      <alignment horizontal="center" vertical="center"/>
    </xf>
    <xf numFmtId="180" fontId="40" fillId="10" borderId="96" xfId="4" applyNumberFormat="1" applyFont="1" applyFill="1" applyBorder="1" applyAlignment="1">
      <alignment horizontal="center" vertical="center"/>
    </xf>
    <xf numFmtId="0" fontId="45" fillId="13" borderId="81" xfId="3" applyFont="1" applyFill="1" applyBorder="1" applyAlignment="1">
      <alignment horizontal="center" vertical="center"/>
    </xf>
    <xf numFmtId="0" fontId="45" fillId="13" borderId="99" xfId="3" applyFont="1" applyFill="1" applyBorder="1" applyAlignment="1">
      <alignment horizontal="center" vertical="center"/>
    </xf>
    <xf numFmtId="0" fontId="43" fillId="11" borderId="94" xfId="3" applyFont="1" applyFill="1" applyBorder="1" applyAlignment="1">
      <alignment horizontal="center" vertical="center"/>
    </xf>
    <xf numFmtId="0" fontId="43" fillId="11" borderId="95" xfId="3" applyFont="1" applyFill="1" applyBorder="1" applyAlignment="1">
      <alignment horizontal="center" vertical="center"/>
    </xf>
    <xf numFmtId="0" fontId="43" fillId="11" borderId="96" xfId="3" applyFont="1" applyFill="1" applyBorder="1" applyAlignment="1">
      <alignment horizontal="center" vertical="center"/>
    </xf>
    <xf numFmtId="0" fontId="38" fillId="11" borderId="97" xfId="3" applyFont="1" applyFill="1" applyBorder="1" applyAlignment="1">
      <alignment horizontal="center" vertical="center"/>
    </xf>
    <xf numFmtId="0" fontId="38" fillId="11" borderId="95" xfId="3" applyFont="1" applyFill="1" applyBorder="1" applyAlignment="1">
      <alignment horizontal="center" vertical="center"/>
    </xf>
    <xf numFmtId="0" fontId="38" fillId="11" borderId="96" xfId="3" applyFont="1" applyFill="1" applyBorder="1" applyAlignment="1">
      <alignment horizontal="center" vertical="center"/>
    </xf>
    <xf numFmtId="177" fontId="38" fillId="11" borderId="97" xfId="4" applyNumberFormat="1" applyFont="1" applyFill="1" applyBorder="1" applyAlignment="1">
      <alignment horizontal="center" vertical="center"/>
    </xf>
    <xf numFmtId="177" fontId="38" fillId="11" borderId="95" xfId="4" applyNumberFormat="1" applyFont="1" applyFill="1" applyBorder="1" applyAlignment="1">
      <alignment horizontal="center" vertical="center"/>
    </xf>
    <xf numFmtId="177" fontId="38" fillId="11" borderId="96" xfId="4" applyNumberFormat="1" applyFont="1" applyFill="1" applyBorder="1" applyAlignment="1">
      <alignment horizontal="center" vertical="center"/>
    </xf>
    <xf numFmtId="0" fontId="45" fillId="11" borderId="97" xfId="3" applyFont="1" applyFill="1" applyBorder="1" applyAlignment="1">
      <alignment horizontal="center" vertical="center"/>
    </xf>
    <xf numFmtId="0" fontId="45" fillId="11" borderId="95" xfId="3" applyFont="1" applyFill="1" applyBorder="1" applyAlignment="1">
      <alignment horizontal="center" vertical="center"/>
    </xf>
    <xf numFmtId="0" fontId="45" fillId="11" borderId="98" xfId="3" applyFont="1" applyFill="1" applyBorder="1" applyAlignment="1">
      <alignment horizontal="center" vertical="center"/>
    </xf>
    <xf numFmtId="0" fontId="40" fillId="13" borderId="97" xfId="3" applyFont="1" applyFill="1" applyBorder="1" applyAlignment="1">
      <alignment horizontal="center" vertical="center" wrapText="1"/>
    </xf>
    <xf numFmtId="0" fontId="40" fillId="13" borderId="95" xfId="3" applyFont="1" applyFill="1" applyBorder="1" applyAlignment="1">
      <alignment horizontal="center" vertical="center" wrapText="1"/>
    </xf>
    <xf numFmtId="0" fontId="40" fillId="13" borderId="96" xfId="3" applyFont="1" applyFill="1" applyBorder="1" applyAlignment="1">
      <alignment horizontal="center" vertical="center" wrapText="1"/>
    </xf>
    <xf numFmtId="181" fontId="40" fillId="10" borderId="97" xfId="4" applyNumberFormat="1" applyFont="1" applyFill="1" applyBorder="1" applyAlignment="1">
      <alignment horizontal="center" vertical="center"/>
    </xf>
    <xf numFmtId="181" fontId="40" fillId="10" borderId="95" xfId="4" applyNumberFormat="1" applyFont="1" applyFill="1" applyBorder="1" applyAlignment="1">
      <alignment horizontal="center" vertical="center"/>
    </xf>
    <xf numFmtId="181" fontId="40" fillId="10" borderId="96" xfId="4" applyNumberFormat="1" applyFont="1" applyFill="1" applyBorder="1" applyAlignment="1">
      <alignment horizontal="center" vertical="center"/>
    </xf>
    <xf numFmtId="0" fontId="45" fillId="13" borderId="97" xfId="3" applyFont="1" applyFill="1" applyBorder="1" applyAlignment="1">
      <alignment horizontal="center" vertical="center"/>
    </xf>
    <xf numFmtId="0" fontId="45" fillId="13" borderId="95" xfId="3" applyFont="1" applyFill="1" applyBorder="1" applyAlignment="1">
      <alignment horizontal="center" vertical="center"/>
    </xf>
    <xf numFmtId="0" fontId="45" fillId="13" borderId="98" xfId="3" applyFont="1" applyFill="1" applyBorder="1" applyAlignment="1">
      <alignment horizontal="center" vertical="center"/>
    </xf>
    <xf numFmtId="0" fontId="40" fillId="0" borderId="81" xfId="3" applyFont="1" applyBorder="1" applyAlignment="1">
      <alignment horizontal="center" vertical="center"/>
    </xf>
    <xf numFmtId="180" fontId="40" fillId="14" borderId="97" xfId="4" applyNumberFormat="1" applyFont="1" applyFill="1" applyBorder="1" applyAlignment="1">
      <alignment horizontal="center" vertical="center"/>
    </xf>
    <xf numFmtId="180" fontId="40" fillId="14" borderId="95" xfId="4" applyNumberFormat="1" applyFont="1" applyFill="1" applyBorder="1" applyAlignment="1">
      <alignment horizontal="center" vertical="center"/>
    </xf>
    <xf numFmtId="180" fontId="40" fillId="14" borderId="96" xfId="4" applyNumberFormat="1" applyFont="1" applyFill="1" applyBorder="1" applyAlignment="1">
      <alignment horizontal="center" vertical="center"/>
    </xf>
    <xf numFmtId="0" fontId="43" fillId="11" borderId="100" xfId="3" applyFont="1" applyFill="1" applyBorder="1" applyAlignment="1">
      <alignment horizontal="center" vertical="center"/>
    </xf>
    <xf numFmtId="0" fontId="43" fillId="11" borderId="81" xfId="3" applyFont="1" applyFill="1" applyBorder="1" applyAlignment="1">
      <alignment horizontal="center" vertical="center"/>
    </xf>
    <xf numFmtId="0" fontId="38" fillId="11" borderId="81" xfId="3" applyFont="1" applyFill="1" applyBorder="1" applyAlignment="1">
      <alignment horizontal="center" vertical="center"/>
    </xf>
    <xf numFmtId="178" fontId="38" fillId="11" borderId="81" xfId="4" applyNumberFormat="1" applyFont="1" applyFill="1" applyBorder="1" applyAlignment="1">
      <alignment horizontal="center" vertical="center"/>
    </xf>
    <xf numFmtId="0" fontId="45" fillId="11" borderId="81" xfId="3" applyFont="1" applyFill="1" applyBorder="1" applyAlignment="1">
      <alignment horizontal="center" vertical="center"/>
    </xf>
    <xf numFmtId="0" fontId="45" fillId="11" borderId="99" xfId="3" applyFont="1" applyFill="1" applyBorder="1" applyAlignment="1">
      <alignment horizontal="center" vertical="center"/>
    </xf>
    <xf numFmtId="0" fontId="43" fillId="11" borderId="91" xfId="3" applyFont="1" applyFill="1" applyBorder="1" applyAlignment="1">
      <alignment horizontal="center" vertical="center"/>
    </xf>
    <xf numFmtId="0" fontId="43" fillId="11" borderId="92" xfId="3" applyFont="1" applyFill="1" applyBorder="1" applyAlignment="1">
      <alignment horizontal="center" vertical="center"/>
    </xf>
    <xf numFmtId="0" fontId="38" fillId="11" borderId="92" xfId="3" applyFont="1" applyFill="1" applyBorder="1" applyAlignment="1">
      <alignment horizontal="center" vertical="center" wrapText="1"/>
    </xf>
    <xf numFmtId="178" fontId="38" fillId="11" borderId="92" xfId="4" applyNumberFormat="1" applyFont="1" applyFill="1" applyBorder="1" applyAlignment="1">
      <alignment horizontal="center" vertical="center"/>
    </xf>
    <xf numFmtId="0" fontId="45" fillId="11" borderId="92" xfId="3" applyFont="1" applyFill="1" applyBorder="1" applyAlignment="1">
      <alignment horizontal="center" vertical="center"/>
    </xf>
    <xf numFmtId="0" fontId="45" fillId="11" borderId="93" xfId="3" applyFont="1" applyFill="1" applyBorder="1" applyAlignment="1">
      <alignment horizontal="center" vertical="center"/>
    </xf>
    <xf numFmtId="0" fontId="47" fillId="0" borderId="0" xfId="3" applyFont="1" applyAlignment="1">
      <alignment horizontal="left" vertical="top" wrapText="1"/>
    </xf>
    <xf numFmtId="181" fontId="40" fillId="14" borderId="97" xfId="4" applyNumberFormat="1" applyFont="1" applyFill="1" applyBorder="1" applyAlignment="1">
      <alignment horizontal="center" vertical="center"/>
    </xf>
    <xf numFmtId="181" fontId="40" fillId="14" borderId="95" xfId="4" applyNumberFormat="1" applyFont="1" applyFill="1" applyBorder="1" applyAlignment="1">
      <alignment horizontal="center" vertical="center"/>
    </xf>
    <xf numFmtId="181" fontId="40" fillId="14" borderId="96" xfId="4" applyNumberFormat="1" applyFont="1" applyFill="1" applyBorder="1" applyAlignment="1">
      <alignment horizontal="center" vertical="center"/>
    </xf>
    <xf numFmtId="0" fontId="40" fillId="0" borderId="97" xfId="3" applyFont="1" applyBorder="1" applyAlignment="1">
      <alignment horizontal="center" vertical="center" wrapText="1"/>
    </xf>
    <xf numFmtId="0" fontId="40" fillId="0" borderId="95" xfId="3" applyFont="1" applyBorder="1" applyAlignment="1">
      <alignment horizontal="center" vertical="center" wrapText="1"/>
    </xf>
    <xf numFmtId="0" fontId="40" fillId="0" borderId="96" xfId="3" applyFont="1" applyBorder="1" applyAlignment="1">
      <alignment horizontal="center" vertical="center" wrapText="1"/>
    </xf>
    <xf numFmtId="0" fontId="37" fillId="9" borderId="82" xfId="3" applyFont="1" applyFill="1" applyBorder="1" applyAlignment="1">
      <alignment horizontal="center" vertical="center"/>
    </xf>
    <xf numFmtId="0" fontId="37" fillId="9" borderId="83" xfId="3" applyFont="1" applyFill="1" applyBorder="1" applyAlignment="1">
      <alignment horizontal="center" vertical="center"/>
    </xf>
    <xf numFmtId="0" fontId="37" fillId="9" borderId="84" xfId="3" applyFont="1" applyFill="1" applyBorder="1" applyAlignment="1">
      <alignment horizontal="center" vertical="center"/>
    </xf>
    <xf numFmtId="0" fontId="41" fillId="9" borderId="85" xfId="3" applyFont="1" applyFill="1" applyBorder="1" applyAlignment="1">
      <alignment horizontal="center" vertical="center"/>
    </xf>
    <xf numFmtId="0" fontId="41" fillId="9" borderId="86" xfId="3" applyFont="1" applyFill="1" applyBorder="1" applyAlignment="1">
      <alignment horizontal="center" vertical="center"/>
    </xf>
    <xf numFmtId="0" fontId="38" fillId="10" borderId="86" xfId="3" applyFont="1" applyFill="1" applyBorder="1" applyAlignment="1">
      <alignment horizontal="center" vertical="center"/>
    </xf>
    <xf numFmtId="0" fontId="38" fillId="10" borderId="87" xfId="3" applyFont="1" applyFill="1" applyBorder="1" applyAlignment="1">
      <alignment horizontal="center" vertical="center"/>
    </xf>
    <xf numFmtId="0" fontId="41" fillId="9" borderId="90" xfId="3" applyFont="1" applyFill="1" applyBorder="1" applyAlignment="1">
      <alignment horizontal="center" vertical="center"/>
    </xf>
    <xf numFmtId="0" fontId="27" fillId="16" borderId="55" xfId="0" applyFont="1" applyFill="1" applyBorder="1" applyAlignment="1">
      <alignment horizontal="center" vertical="center"/>
    </xf>
    <xf numFmtId="0" fontId="27" fillId="16" borderId="11" xfId="0" applyFont="1" applyFill="1" applyBorder="1" applyAlignment="1">
      <alignment horizontal="center" vertical="center"/>
    </xf>
    <xf numFmtId="0" fontId="9" fillId="16" borderId="11" xfId="0" applyFont="1" applyFill="1" applyBorder="1" applyAlignment="1">
      <alignment horizontal="center" vertical="center" wrapText="1"/>
    </xf>
    <xf numFmtId="0" fontId="9" fillId="16" borderId="11" xfId="0" applyFont="1" applyFill="1" applyBorder="1" applyAlignment="1">
      <alignment horizontal="center" vertical="center"/>
    </xf>
    <xf numFmtId="177" fontId="9" fillId="16" borderId="11" xfId="1" applyNumberFormat="1" applyFont="1" applyFill="1" applyBorder="1" applyAlignment="1">
      <alignment horizontal="center" vertical="center"/>
    </xf>
    <xf numFmtId="0" fontId="25" fillId="16" borderId="11" xfId="0" applyFont="1" applyFill="1" applyBorder="1" applyAlignment="1">
      <alignment horizontal="center" vertical="center"/>
    </xf>
    <xf numFmtId="0" fontId="25" fillId="16" borderId="31" xfId="0" applyFont="1" applyFill="1" applyBorder="1" applyAlignment="1">
      <alignment horizontal="center" vertical="center"/>
    </xf>
    <xf numFmtId="0" fontId="27" fillId="16" borderId="56" xfId="0" applyFont="1" applyFill="1" applyBorder="1" applyAlignment="1">
      <alignment horizontal="center" vertical="center"/>
    </xf>
    <xf numFmtId="0" fontId="27" fillId="16" borderId="35" xfId="0" applyFont="1" applyFill="1" applyBorder="1" applyAlignment="1">
      <alignment horizontal="center" vertical="center"/>
    </xf>
    <xf numFmtId="0" fontId="9" fillId="16" borderId="35" xfId="0" applyFont="1" applyFill="1" applyBorder="1" applyAlignment="1">
      <alignment horizontal="center" vertical="center"/>
    </xf>
    <xf numFmtId="186" fontId="9" fillId="16" borderId="35" xfId="1" applyNumberFormat="1" applyFont="1" applyFill="1" applyBorder="1" applyAlignment="1">
      <alignment horizontal="center" vertical="center"/>
    </xf>
    <xf numFmtId="0" fontId="25" fillId="16" borderId="35" xfId="0" applyFont="1" applyFill="1" applyBorder="1" applyAlignment="1">
      <alignment horizontal="center" vertical="center"/>
    </xf>
    <xf numFmtId="0" fontId="25" fillId="16" borderId="36" xfId="0" applyFont="1" applyFill="1" applyBorder="1" applyAlignment="1">
      <alignment horizontal="center" vertical="center"/>
    </xf>
    <xf numFmtId="0" fontId="27" fillId="7" borderId="108" xfId="0" applyFont="1" applyFill="1" applyBorder="1" applyAlignment="1">
      <alignment horizontal="center" vertical="center"/>
    </xf>
    <xf numFmtId="0" fontId="27" fillId="7" borderId="20" xfId="0" applyFont="1" applyFill="1" applyBorder="1" applyAlignment="1">
      <alignment horizontal="center" vertical="center"/>
    </xf>
    <xf numFmtId="0" fontId="27" fillId="7" borderId="21" xfId="0" applyFont="1" applyFill="1" applyBorder="1" applyAlignment="1">
      <alignment horizontal="center" vertical="center"/>
    </xf>
    <xf numFmtId="180" fontId="7" fillId="2" borderId="11" xfId="1" applyNumberFormat="1" applyFont="1" applyFill="1" applyBorder="1" applyAlignment="1">
      <alignment horizontal="center" vertical="center"/>
    </xf>
    <xf numFmtId="0" fontId="27" fillId="7" borderId="55" xfId="0" applyFont="1" applyFill="1" applyBorder="1" applyAlignment="1">
      <alignment horizontal="center" vertical="center"/>
    </xf>
    <xf numFmtId="0" fontId="27" fillId="7" borderId="11" xfId="0" applyFont="1" applyFill="1" applyBorder="1" applyAlignment="1">
      <alignment horizontal="center" vertical="center"/>
    </xf>
    <xf numFmtId="0" fontId="27" fillId="7" borderId="109" xfId="0" applyFont="1" applyFill="1" applyBorder="1" applyAlignment="1">
      <alignment horizontal="center" vertical="center"/>
    </xf>
    <xf numFmtId="0" fontId="27" fillId="7" borderId="23" xfId="0" applyFont="1" applyFill="1" applyBorder="1" applyAlignment="1">
      <alignment horizontal="center" vertical="center"/>
    </xf>
    <xf numFmtId="0" fontId="27" fillId="7" borderId="24" xfId="0" applyFont="1" applyFill="1" applyBorder="1" applyAlignment="1">
      <alignment horizontal="center" vertical="center"/>
    </xf>
    <xf numFmtId="1" fontId="7" fillId="3" borderId="11" xfId="2" applyNumberFormat="1" applyFont="1" applyFill="1" applyBorder="1" applyAlignment="1">
      <alignment horizontal="center" vertical="center"/>
    </xf>
    <xf numFmtId="0" fontId="9" fillId="6" borderId="17" xfId="0" applyFont="1" applyFill="1" applyBorder="1" applyAlignment="1">
      <alignment horizontal="center" vertical="center" wrapText="1"/>
    </xf>
    <xf numFmtId="0" fontId="9" fillId="6" borderId="18" xfId="0" applyFont="1" applyFill="1" applyBorder="1" applyAlignment="1">
      <alignment horizontal="center" vertical="center" wrapText="1"/>
    </xf>
    <xf numFmtId="0" fontId="9" fillId="6" borderId="16" xfId="0" applyFont="1" applyFill="1" applyBorder="1" applyAlignment="1">
      <alignment horizontal="center" vertical="center" wrapText="1"/>
    </xf>
    <xf numFmtId="0" fontId="9" fillId="6" borderId="22" xfId="0" applyFont="1" applyFill="1" applyBorder="1" applyAlignment="1">
      <alignment horizontal="center" vertical="center"/>
    </xf>
    <xf numFmtId="0" fontId="9" fillId="6" borderId="23" xfId="0" applyFont="1" applyFill="1" applyBorder="1" applyAlignment="1">
      <alignment horizontal="center" vertical="center"/>
    </xf>
    <xf numFmtId="0" fontId="9" fillId="6" borderId="54" xfId="0" applyFont="1" applyFill="1" applyBorder="1" applyAlignment="1">
      <alignment horizontal="center" vertical="center"/>
    </xf>
    <xf numFmtId="176" fontId="7" fillId="3" borderId="11" xfId="1" applyNumberFormat="1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center" vertical="center" wrapText="1"/>
    </xf>
    <xf numFmtId="178" fontId="9" fillId="2" borderId="11" xfId="1" applyNumberFormat="1" applyFont="1" applyFill="1" applyBorder="1" applyAlignment="1">
      <alignment horizontal="center" vertical="center"/>
    </xf>
    <xf numFmtId="181" fontId="7" fillId="3" borderId="11" xfId="2" applyNumberFormat="1" applyFont="1" applyFill="1" applyBorder="1" applyAlignment="1">
      <alignment horizontal="center" vertical="center"/>
    </xf>
    <xf numFmtId="178" fontId="9" fillId="16" borderId="11" xfId="1" applyNumberFormat="1" applyFont="1" applyFill="1" applyBorder="1" applyAlignment="1">
      <alignment horizontal="center" vertical="center"/>
    </xf>
    <xf numFmtId="181" fontId="7" fillId="2" borderId="11" xfId="2" applyNumberFormat="1" applyFont="1" applyFill="1" applyBorder="1" applyAlignment="1">
      <alignment horizontal="center" vertical="center"/>
    </xf>
    <xf numFmtId="185" fontId="7" fillId="3" borderId="11" xfId="2" applyNumberFormat="1" applyFont="1" applyFill="1" applyBorder="1" applyAlignment="1">
      <alignment horizontal="center" vertical="center"/>
    </xf>
    <xf numFmtId="0" fontId="27" fillId="16" borderId="53" xfId="0" applyFont="1" applyFill="1" applyBorder="1" applyAlignment="1">
      <alignment horizontal="center" vertical="center"/>
    </xf>
    <xf numFmtId="0" fontId="27" fillId="16" borderId="13" xfId="0" applyFont="1" applyFill="1" applyBorder="1" applyAlignment="1">
      <alignment horizontal="center" vertical="center"/>
    </xf>
    <xf numFmtId="0" fontId="9" fillId="16" borderId="13" xfId="0" applyFont="1" applyFill="1" applyBorder="1" applyAlignment="1">
      <alignment horizontal="center" vertical="center" wrapText="1"/>
    </xf>
    <xf numFmtId="178" fontId="9" fillId="16" borderId="13" xfId="1" applyNumberFormat="1" applyFont="1" applyFill="1" applyBorder="1" applyAlignment="1">
      <alignment horizontal="center" vertical="center"/>
    </xf>
    <xf numFmtId="0" fontId="25" fillId="16" borderId="13" xfId="0" applyFont="1" applyFill="1" applyBorder="1" applyAlignment="1">
      <alignment horizontal="center" vertical="center"/>
    </xf>
    <xf numFmtId="0" fontId="25" fillId="16" borderId="47" xfId="0" applyFont="1" applyFill="1" applyBorder="1" applyAlignment="1">
      <alignment horizontal="center" vertical="center"/>
    </xf>
    <xf numFmtId="0" fontId="20" fillId="5" borderId="62" xfId="0" applyFont="1" applyFill="1" applyBorder="1" applyAlignment="1">
      <alignment horizontal="center" vertical="center"/>
    </xf>
    <xf numFmtId="0" fontId="20" fillId="5" borderId="63" xfId="0" applyFont="1" applyFill="1" applyBorder="1" applyAlignment="1">
      <alignment horizontal="center" vertical="center"/>
    </xf>
    <xf numFmtId="0" fontId="20" fillId="5" borderId="64" xfId="0" applyFont="1" applyFill="1" applyBorder="1" applyAlignment="1">
      <alignment horizontal="center" vertical="center"/>
    </xf>
    <xf numFmtId="0" fontId="4" fillId="3" borderId="53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4" fillId="3" borderId="55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56" xfId="0" applyFont="1" applyFill="1" applyBorder="1" applyAlignment="1">
      <alignment horizontal="center" vertical="center"/>
    </xf>
    <xf numFmtId="0" fontId="4" fillId="3" borderId="35" xfId="0" applyFont="1" applyFill="1" applyBorder="1" applyAlignment="1">
      <alignment horizontal="center" vertical="center"/>
    </xf>
    <xf numFmtId="0" fontId="4" fillId="3" borderId="47" xfId="0" applyFont="1" applyFill="1" applyBorder="1" applyAlignment="1">
      <alignment horizontal="center" vertical="center"/>
    </xf>
    <xf numFmtId="0" fontId="4" fillId="3" borderId="31" xfId="0" applyFont="1" applyFill="1" applyBorder="1" applyAlignment="1">
      <alignment horizontal="center" vertical="center"/>
    </xf>
    <xf numFmtId="0" fontId="4" fillId="3" borderId="36" xfId="0" applyFont="1" applyFill="1" applyBorder="1" applyAlignment="1">
      <alignment horizontal="center" vertical="center"/>
    </xf>
    <xf numFmtId="0" fontId="15" fillId="7" borderId="71" xfId="0" applyFont="1" applyFill="1" applyBorder="1" applyAlignment="1">
      <alignment horizontal="center" vertical="center"/>
    </xf>
    <xf numFmtId="0" fontId="15" fillId="7" borderId="60" xfId="0" applyFont="1" applyFill="1" applyBorder="1" applyAlignment="1">
      <alignment horizontal="center" vertical="center"/>
    </xf>
    <xf numFmtId="0" fontId="15" fillId="7" borderId="80" xfId="0" applyFont="1" applyFill="1" applyBorder="1" applyAlignment="1">
      <alignment horizontal="center" vertical="center"/>
    </xf>
    <xf numFmtId="0" fontId="7" fillId="6" borderId="11" xfId="0" applyFont="1" applyFill="1" applyBorder="1" applyAlignment="1">
      <alignment horizontal="center" vertical="center"/>
    </xf>
    <xf numFmtId="0" fontId="7" fillId="6" borderId="65" xfId="0" applyFont="1" applyFill="1" applyBorder="1" applyAlignment="1">
      <alignment horizontal="center" vertical="center"/>
    </xf>
    <xf numFmtId="0" fontId="7" fillId="6" borderId="67" xfId="0" applyFont="1" applyFill="1" applyBorder="1" applyAlignment="1">
      <alignment horizontal="center" vertical="center"/>
    </xf>
    <xf numFmtId="0" fontId="7" fillId="6" borderId="61" xfId="0" applyFont="1" applyFill="1" applyBorder="1" applyAlignment="1">
      <alignment horizontal="center" vertical="center"/>
    </xf>
    <xf numFmtId="0" fontId="7" fillId="6" borderId="59" xfId="0" applyFont="1" applyFill="1" applyBorder="1" applyAlignment="1">
      <alignment horizontal="center" vertical="center"/>
    </xf>
    <xf numFmtId="0" fontId="7" fillId="6" borderId="22" xfId="0" applyFont="1" applyFill="1" applyBorder="1" applyAlignment="1">
      <alignment horizontal="center" vertical="center"/>
    </xf>
    <xf numFmtId="0" fontId="7" fillId="6" borderId="24" xfId="0" applyFont="1" applyFill="1" applyBorder="1" applyAlignment="1">
      <alignment horizontal="center" vertical="center"/>
    </xf>
    <xf numFmtId="0" fontId="15" fillId="7" borderId="55" xfId="0" applyFont="1" applyFill="1" applyBorder="1" applyAlignment="1">
      <alignment horizontal="center" vertical="center"/>
    </xf>
    <xf numFmtId="0" fontId="15" fillId="7" borderId="68" xfId="0" applyFont="1" applyFill="1" applyBorder="1" applyAlignment="1">
      <alignment horizontal="center" vertical="center"/>
    </xf>
    <xf numFmtId="0" fontId="15" fillId="7" borderId="53" xfId="0" applyFont="1" applyFill="1" applyBorder="1" applyAlignment="1">
      <alignment horizontal="center" vertical="center"/>
    </xf>
    <xf numFmtId="0" fontId="7" fillId="3" borderId="19" xfId="0" applyFont="1" applyFill="1" applyBorder="1" applyAlignment="1">
      <alignment horizontal="left" vertical="center"/>
    </xf>
    <xf numFmtId="0" fontId="7" fillId="3" borderId="20" xfId="0" applyFont="1" applyFill="1" applyBorder="1" applyAlignment="1">
      <alignment horizontal="left" vertical="center"/>
    </xf>
    <xf numFmtId="0" fontId="7" fillId="3" borderId="76" xfId="0" applyFont="1" applyFill="1" applyBorder="1" applyAlignment="1">
      <alignment horizontal="left" vertical="center"/>
    </xf>
    <xf numFmtId="0" fontId="7" fillId="3" borderId="61" xfId="0" applyFont="1" applyFill="1" applyBorder="1" applyAlignment="1">
      <alignment horizontal="left" vertical="center"/>
    </xf>
    <xf numFmtId="0" fontId="7" fillId="3" borderId="0" xfId="0" applyFont="1" applyFill="1" applyAlignment="1">
      <alignment horizontal="left" vertical="center"/>
    </xf>
    <xf numFmtId="0" fontId="7" fillId="3" borderId="58" xfId="0" applyFont="1" applyFill="1" applyBorder="1" applyAlignment="1">
      <alignment horizontal="left" vertical="center"/>
    </xf>
    <xf numFmtId="0" fontId="7" fillId="3" borderId="77" xfId="0" applyFont="1" applyFill="1" applyBorder="1" applyAlignment="1">
      <alignment horizontal="left" vertical="center"/>
    </xf>
    <xf numFmtId="0" fontId="7" fillId="3" borderId="41" xfId="0" applyFont="1" applyFill="1" applyBorder="1" applyAlignment="1">
      <alignment horizontal="left" vertical="center"/>
    </xf>
    <xf numFmtId="0" fontId="7" fillId="3" borderId="42" xfId="0" applyFont="1" applyFill="1" applyBorder="1" applyAlignment="1">
      <alignment horizontal="left" vertical="center"/>
    </xf>
    <xf numFmtId="0" fontId="11" fillId="4" borderId="65" xfId="0" applyFont="1" applyFill="1" applyBorder="1" applyAlignment="1">
      <alignment horizontal="center" vertical="center"/>
    </xf>
    <xf numFmtId="0" fontId="11" fillId="4" borderId="66" xfId="0" applyFont="1" applyFill="1" applyBorder="1" applyAlignment="1">
      <alignment horizontal="center" vertical="center"/>
    </xf>
    <xf numFmtId="0" fontId="11" fillId="4" borderId="67" xfId="0" applyFont="1" applyFill="1" applyBorder="1" applyAlignment="1">
      <alignment horizontal="center" vertical="center"/>
    </xf>
    <xf numFmtId="0" fontId="11" fillId="4" borderId="61" xfId="0" applyFont="1" applyFill="1" applyBorder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11" fillId="4" borderId="59" xfId="0" applyFont="1" applyFill="1" applyBorder="1" applyAlignment="1">
      <alignment horizontal="center" vertical="center"/>
    </xf>
    <xf numFmtId="0" fontId="11" fillId="4" borderId="22" xfId="0" applyFont="1" applyFill="1" applyBorder="1" applyAlignment="1">
      <alignment horizontal="center" vertical="center"/>
    </xf>
    <xf numFmtId="0" fontId="11" fillId="4" borderId="23" xfId="0" applyFont="1" applyFill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/>
    </xf>
    <xf numFmtId="0" fontId="7" fillId="6" borderId="19" xfId="0" applyFont="1" applyFill="1" applyBorder="1" applyAlignment="1">
      <alignment horizontal="center" vertical="center"/>
    </xf>
    <xf numFmtId="0" fontId="7" fillId="6" borderId="21" xfId="0" applyFont="1" applyFill="1" applyBorder="1" applyAlignment="1">
      <alignment horizontal="center" vertical="center"/>
    </xf>
    <xf numFmtId="0" fontId="7" fillId="6" borderId="77" xfId="0" applyFont="1" applyFill="1" applyBorder="1" applyAlignment="1">
      <alignment horizontal="center" vertical="center"/>
    </xf>
    <xf numFmtId="0" fontId="7" fillId="6" borderId="79" xfId="0" applyFont="1" applyFill="1" applyBorder="1" applyAlignment="1">
      <alignment horizontal="center" vertical="center"/>
    </xf>
    <xf numFmtId="0" fontId="7" fillId="4" borderId="19" xfId="0" applyFont="1" applyFill="1" applyBorder="1" applyAlignment="1">
      <alignment horizontal="center" vertical="center" wrapText="1"/>
    </xf>
    <xf numFmtId="0" fontId="7" fillId="4" borderId="20" xfId="0" applyFont="1" applyFill="1" applyBorder="1" applyAlignment="1">
      <alignment horizontal="center" vertical="center" wrapText="1"/>
    </xf>
    <xf numFmtId="0" fontId="7" fillId="4" borderId="21" xfId="0" applyFont="1" applyFill="1" applyBorder="1" applyAlignment="1">
      <alignment horizontal="center" vertical="center" wrapText="1"/>
    </xf>
    <xf numFmtId="0" fontId="7" fillId="4" borderId="61" xfId="0" applyFont="1" applyFill="1" applyBorder="1" applyAlignment="1">
      <alignment horizontal="center" vertical="center" wrapText="1"/>
    </xf>
    <xf numFmtId="0" fontId="7" fillId="4" borderId="0" xfId="0" applyFont="1" applyFill="1" applyAlignment="1">
      <alignment horizontal="center" vertical="center" wrapText="1"/>
    </xf>
    <xf numFmtId="0" fontId="7" fillId="4" borderId="59" xfId="0" applyFont="1" applyFill="1" applyBorder="1" applyAlignment="1">
      <alignment horizontal="center" vertical="center" wrapText="1"/>
    </xf>
    <xf numFmtId="0" fontId="7" fillId="4" borderId="77" xfId="0" applyFont="1" applyFill="1" applyBorder="1" applyAlignment="1">
      <alignment horizontal="center" vertical="center" wrapText="1"/>
    </xf>
    <xf numFmtId="0" fontId="7" fillId="4" borderId="41" xfId="0" applyFont="1" applyFill="1" applyBorder="1" applyAlignment="1">
      <alignment horizontal="center" vertical="center" wrapText="1"/>
    </xf>
    <xf numFmtId="0" fontId="7" fillId="4" borderId="79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left" vertical="center"/>
    </xf>
    <xf numFmtId="0" fontId="7" fillId="3" borderId="31" xfId="0" applyFont="1" applyFill="1" applyBorder="1" applyAlignment="1">
      <alignment horizontal="left" vertical="center"/>
    </xf>
    <xf numFmtId="0" fontId="7" fillId="3" borderId="65" xfId="0" applyFont="1" applyFill="1" applyBorder="1" applyAlignment="1">
      <alignment horizontal="left" vertical="center" wrapText="1"/>
    </xf>
    <xf numFmtId="0" fontId="7" fillId="3" borderId="66" xfId="0" applyFont="1" applyFill="1" applyBorder="1" applyAlignment="1">
      <alignment horizontal="left" vertical="center"/>
    </xf>
    <xf numFmtId="0" fontId="7" fillId="3" borderId="69" xfId="0" applyFont="1" applyFill="1" applyBorder="1" applyAlignment="1">
      <alignment horizontal="left" vertical="center"/>
    </xf>
    <xf numFmtId="0" fontId="7" fillId="3" borderId="22" xfId="0" applyFont="1" applyFill="1" applyBorder="1" applyAlignment="1">
      <alignment horizontal="left" vertical="center"/>
    </xf>
    <xf numFmtId="0" fontId="7" fillId="3" borderId="23" xfId="0" applyFont="1" applyFill="1" applyBorder="1" applyAlignment="1">
      <alignment horizontal="left" vertical="center"/>
    </xf>
    <xf numFmtId="0" fontId="7" fillId="3" borderId="54" xfId="0" applyFont="1" applyFill="1" applyBorder="1" applyAlignment="1">
      <alignment horizontal="left" vertical="center"/>
    </xf>
    <xf numFmtId="0" fontId="5" fillId="5" borderId="30" xfId="0" applyFont="1" applyFill="1" applyBorder="1" applyAlignment="1">
      <alignment horizontal="center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48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4" fillId="3" borderId="27" xfId="0" applyFont="1" applyFill="1" applyBorder="1" applyAlignment="1">
      <alignment horizontal="center" vertical="center"/>
    </xf>
    <xf numFmtId="0" fontId="4" fillId="3" borderId="28" xfId="0" applyFont="1" applyFill="1" applyBorder="1" applyAlignment="1">
      <alignment horizontal="center" vertical="center"/>
    </xf>
    <xf numFmtId="0" fontId="4" fillId="3" borderId="29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4" fillId="3" borderId="49" xfId="0" applyFont="1" applyFill="1" applyBorder="1" applyAlignment="1">
      <alignment horizontal="center" vertical="center"/>
    </xf>
    <xf numFmtId="0" fontId="4" fillId="3" borderId="40" xfId="0" applyFont="1" applyFill="1" applyBorder="1" applyAlignment="1">
      <alignment horizontal="center" vertical="center"/>
    </xf>
    <xf numFmtId="0" fontId="5" fillId="5" borderId="48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7" fillId="3" borderId="28" xfId="0" applyFont="1" applyFill="1" applyBorder="1" applyAlignment="1">
      <alignment horizontal="center" vertical="center" wrapText="1"/>
    </xf>
    <xf numFmtId="0" fontId="7" fillId="3" borderId="29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31" xfId="0" applyFont="1" applyFill="1" applyBorder="1" applyAlignment="1">
      <alignment horizontal="center" vertical="center" wrapText="1"/>
    </xf>
    <xf numFmtId="0" fontId="9" fillId="7" borderId="28" xfId="0" applyFont="1" applyFill="1" applyBorder="1" applyAlignment="1">
      <alignment horizontal="center" vertical="center" wrapText="1"/>
    </xf>
    <xf numFmtId="0" fontId="9" fillId="7" borderId="11" xfId="0" applyFont="1" applyFill="1" applyBorder="1" applyAlignment="1">
      <alignment horizontal="center" vertical="center" wrapText="1"/>
    </xf>
    <xf numFmtId="0" fontId="7" fillId="6" borderId="28" xfId="0" applyFont="1" applyFill="1" applyBorder="1" applyAlignment="1">
      <alignment horizontal="center" vertical="center" wrapText="1"/>
    </xf>
    <xf numFmtId="0" fontId="7" fillId="6" borderId="11" xfId="0" applyFont="1" applyFill="1" applyBorder="1" applyAlignment="1">
      <alignment horizontal="center" vertical="center" wrapText="1"/>
    </xf>
    <xf numFmtId="0" fontId="9" fillId="7" borderId="28" xfId="0" applyFont="1" applyFill="1" applyBorder="1" applyAlignment="1">
      <alignment horizontal="center" vertical="center"/>
    </xf>
    <xf numFmtId="0" fontId="9" fillId="7" borderId="11" xfId="0" applyFont="1" applyFill="1" applyBorder="1" applyAlignment="1">
      <alignment horizontal="center" vertical="center"/>
    </xf>
    <xf numFmtId="0" fontId="5" fillId="5" borderId="78" xfId="0" applyFont="1" applyFill="1" applyBorder="1" applyAlignment="1">
      <alignment horizontal="center" vertical="center" wrapText="1"/>
    </xf>
    <xf numFmtId="0" fontId="5" fillId="5" borderId="28" xfId="0" applyFont="1" applyFill="1" applyBorder="1" applyAlignment="1">
      <alignment horizontal="center" vertical="center" wrapText="1"/>
    </xf>
    <xf numFmtId="0" fontId="5" fillId="5" borderId="55" xfId="0" applyFont="1" applyFill="1" applyBorder="1" applyAlignment="1">
      <alignment horizontal="center" vertical="center" wrapText="1"/>
    </xf>
    <xf numFmtId="0" fontId="5" fillId="5" borderId="56" xfId="0" applyFont="1" applyFill="1" applyBorder="1" applyAlignment="1">
      <alignment horizontal="center" vertical="center" wrapText="1"/>
    </xf>
    <xf numFmtId="0" fontId="5" fillId="5" borderId="35" xfId="0" applyFont="1" applyFill="1" applyBorder="1" applyAlignment="1">
      <alignment horizontal="center" vertical="center" wrapText="1"/>
    </xf>
    <xf numFmtId="0" fontId="9" fillId="7" borderId="35" xfId="0" applyFont="1" applyFill="1" applyBorder="1" applyAlignment="1">
      <alignment horizontal="center" vertical="center" wrapText="1"/>
    </xf>
    <xf numFmtId="0" fontId="7" fillId="6" borderId="35" xfId="0" applyFont="1" applyFill="1" applyBorder="1" applyAlignment="1">
      <alignment horizontal="center" vertical="center" wrapText="1"/>
    </xf>
    <xf numFmtId="0" fontId="7" fillId="6" borderId="31" xfId="0" applyFont="1" applyFill="1" applyBorder="1" applyAlignment="1">
      <alignment horizontal="center" vertical="center" wrapText="1"/>
    </xf>
    <xf numFmtId="0" fontId="24" fillId="6" borderId="19" xfId="0" applyFont="1" applyFill="1" applyBorder="1" applyAlignment="1">
      <alignment horizontal="center" vertical="center" wrapText="1"/>
    </xf>
    <xf numFmtId="0" fontId="24" fillId="6" borderId="20" xfId="0" applyFont="1" applyFill="1" applyBorder="1" applyAlignment="1">
      <alignment horizontal="center" vertical="center" wrapText="1"/>
    </xf>
    <xf numFmtId="0" fontId="24" fillId="6" borderId="21" xfId="0" applyFont="1" applyFill="1" applyBorder="1" applyAlignment="1">
      <alignment horizontal="center" vertical="center" wrapText="1"/>
    </xf>
    <xf numFmtId="0" fontId="24" fillId="6" borderId="77" xfId="0" applyFont="1" applyFill="1" applyBorder="1" applyAlignment="1">
      <alignment horizontal="center" vertical="center" wrapText="1"/>
    </xf>
    <xf numFmtId="0" fontId="24" fillId="6" borderId="41" xfId="0" applyFont="1" applyFill="1" applyBorder="1" applyAlignment="1">
      <alignment horizontal="center" vertical="center" wrapText="1"/>
    </xf>
    <xf numFmtId="0" fontId="24" fillId="6" borderId="79" xfId="0" applyFont="1" applyFill="1" applyBorder="1" applyAlignment="1">
      <alignment horizontal="center" vertical="center" wrapText="1"/>
    </xf>
    <xf numFmtId="0" fontId="57" fillId="15" borderId="125" xfId="0" applyFont="1" applyFill="1" applyBorder="1" applyAlignment="1">
      <alignment horizontal="justify" vertical="center" wrapText="1"/>
    </xf>
    <xf numFmtId="0" fontId="57" fillId="15" borderId="126" xfId="0" applyFont="1" applyFill="1" applyBorder="1" applyAlignment="1">
      <alignment horizontal="justify" vertical="center" wrapText="1"/>
    </xf>
    <xf numFmtId="0" fontId="57" fillId="15" borderId="126" xfId="0" applyFont="1" applyFill="1" applyBorder="1" applyAlignment="1">
      <alignment horizontal="center" vertical="center" wrapText="1"/>
    </xf>
    <xf numFmtId="0" fontId="57" fillId="15" borderId="127" xfId="0" applyFont="1" applyFill="1" applyBorder="1" applyAlignment="1">
      <alignment horizontal="center" vertical="center" wrapText="1"/>
    </xf>
    <xf numFmtId="0" fontId="60" fillId="0" borderId="128" xfId="0" applyFont="1" applyBorder="1" applyAlignment="1">
      <alignment horizontal="left" vertical="center" wrapText="1"/>
    </xf>
    <xf numFmtId="0" fontId="60" fillId="0" borderId="129" xfId="0" applyFont="1" applyBorder="1" applyAlignment="1">
      <alignment horizontal="left" vertical="center" wrapText="1"/>
    </xf>
    <xf numFmtId="0" fontId="60" fillId="0" borderId="130" xfId="0" applyFont="1" applyBorder="1" applyAlignment="1">
      <alignment horizontal="left" vertical="center" wrapText="1"/>
    </xf>
    <xf numFmtId="0" fontId="57" fillId="2" borderId="112" xfId="0" applyFont="1" applyFill="1" applyBorder="1" applyAlignment="1">
      <alignment horizontal="center" vertical="center" wrapText="1"/>
    </xf>
    <xf numFmtId="0" fontId="57" fillId="2" borderId="113" xfId="0" applyFont="1" applyFill="1" applyBorder="1" applyAlignment="1">
      <alignment horizontal="center" vertical="center" wrapText="1"/>
    </xf>
    <xf numFmtId="0" fontId="57" fillId="2" borderId="115" xfId="0" applyFont="1" applyFill="1" applyBorder="1" applyAlignment="1">
      <alignment horizontal="center" vertical="center" wrapText="1"/>
    </xf>
    <xf numFmtId="0" fontId="57" fillId="2" borderId="116" xfId="0" applyFont="1" applyFill="1" applyBorder="1" applyAlignment="1">
      <alignment horizontal="center" vertical="center" wrapText="1"/>
    </xf>
    <xf numFmtId="0" fontId="57" fillId="2" borderId="121" xfId="0" applyFont="1" applyFill="1" applyBorder="1" applyAlignment="1">
      <alignment horizontal="center" vertical="center" wrapText="1"/>
    </xf>
    <xf numFmtId="0" fontId="57" fillId="2" borderId="122" xfId="0" applyFont="1" applyFill="1" applyBorder="1" applyAlignment="1">
      <alignment horizontal="center" vertical="center" wrapText="1"/>
    </xf>
    <xf numFmtId="0" fontId="57" fillId="2" borderId="114" xfId="0" applyFont="1" applyFill="1" applyBorder="1" applyAlignment="1">
      <alignment horizontal="center" vertical="center" wrapText="1"/>
    </xf>
    <xf numFmtId="0" fontId="60" fillId="2" borderId="116" xfId="0" applyFont="1" applyFill="1" applyBorder="1" applyAlignment="1">
      <alignment horizontal="center" vertical="center" wrapText="1"/>
    </xf>
    <xf numFmtId="0" fontId="60" fillId="2" borderId="122" xfId="0" applyFont="1" applyFill="1" applyBorder="1" applyAlignment="1">
      <alignment horizontal="center" vertical="center" wrapText="1"/>
    </xf>
    <xf numFmtId="0" fontId="60" fillId="0" borderId="132" xfId="0" applyFont="1" applyBorder="1" applyAlignment="1">
      <alignment horizontal="left" vertical="center" wrapText="1"/>
    </xf>
    <xf numFmtId="0" fontId="60" fillId="0" borderId="134" xfId="0" applyFont="1" applyBorder="1" applyAlignment="1">
      <alignment horizontal="left" vertical="center" wrapText="1"/>
    </xf>
    <xf numFmtId="0" fontId="60" fillId="0" borderId="135" xfId="0" applyFont="1" applyBorder="1" applyAlignment="1">
      <alignment horizontal="left" vertical="center" wrapText="1"/>
    </xf>
    <xf numFmtId="0" fontId="60" fillId="0" borderId="133" xfId="0" applyFont="1" applyBorder="1" applyAlignment="1">
      <alignment horizontal="left" vertical="center" wrapText="1"/>
    </xf>
    <xf numFmtId="0" fontId="60" fillId="0" borderId="118" xfId="0" applyFont="1" applyBorder="1" applyAlignment="1">
      <alignment horizontal="center" vertical="center" wrapText="1"/>
    </xf>
    <xf numFmtId="0" fontId="60" fillId="0" borderId="142" xfId="0" applyFont="1" applyBorder="1" applyAlignment="1">
      <alignment horizontal="center" vertical="center" wrapText="1"/>
    </xf>
    <xf numFmtId="0" fontId="57" fillId="15" borderId="128" xfId="0" applyFont="1" applyFill="1" applyBorder="1" applyAlignment="1">
      <alignment horizontal="left" vertical="center" wrapText="1"/>
    </xf>
    <xf numFmtId="0" fontId="57" fillId="15" borderId="129" xfId="0" applyFont="1" applyFill="1" applyBorder="1" applyAlignment="1">
      <alignment horizontal="left" vertical="center" wrapText="1"/>
    </xf>
    <xf numFmtId="0" fontId="60" fillId="15" borderId="129" xfId="0" applyFont="1" applyFill="1" applyBorder="1" applyAlignment="1">
      <alignment horizontal="center" vertical="center" wrapText="1"/>
    </xf>
    <xf numFmtId="0" fontId="60" fillId="15" borderId="136" xfId="0" applyFont="1" applyFill="1" applyBorder="1" applyAlignment="1">
      <alignment horizontal="center" vertical="center" wrapText="1"/>
    </xf>
    <xf numFmtId="0" fontId="60" fillId="0" borderId="137" xfId="0" applyFont="1" applyBorder="1" applyAlignment="1">
      <alignment horizontal="left" vertical="center" wrapText="1"/>
    </xf>
    <xf numFmtId="0" fontId="60" fillId="0" borderId="138" xfId="0" applyFont="1" applyBorder="1" applyAlignment="1">
      <alignment horizontal="left" vertical="center" wrapText="1"/>
    </xf>
    <xf numFmtId="0" fontId="60" fillId="0" borderId="139" xfId="0" applyFont="1" applyBorder="1" applyAlignment="1">
      <alignment horizontal="left" vertical="center" wrapText="1"/>
    </xf>
    <xf numFmtId="0" fontId="60" fillId="0" borderId="125" xfId="0" applyFont="1" applyBorder="1" applyAlignment="1">
      <alignment horizontal="left" vertical="center" wrapText="1"/>
    </xf>
    <xf numFmtId="0" fontId="60" fillId="0" borderId="126" xfId="0" applyFont="1" applyBorder="1" applyAlignment="1">
      <alignment horizontal="left" vertical="center" wrapText="1"/>
    </xf>
    <xf numFmtId="0" fontId="60" fillId="0" borderId="140" xfId="0" applyFont="1" applyBorder="1" applyAlignment="1">
      <alignment horizontal="left" vertical="center" wrapText="1"/>
    </xf>
    <xf numFmtId="41" fontId="60" fillId="0" borderId="117" xfId="1" applyFont="1" applyBorder="1" applyAlignment="1">
      <alignment horizontal="center" vertical="center" wrapText="1"/>
    </xf>
    <xf numFmtId="41" fontId="60" fillId="0" borderId="141" xfId="1" applyFont="1" applyBorder="1" applyAlignment="1">
      <alignment horizontal="center" vertical="center" wrapText="1"/>
    </xf>
    <xf numFmtId="0" fontId="60" fillId="0" borderId="117" xfId="0" applyFont="1" applyBorder="1" applyAlignment="1">
      <alignment horizontal="center" vertical="center" wrapText="1"/>
    </xf>
    <xf numFmtId="0" fontId="60" fillId="0" borderId="141" xfId="0" applyFont="1" applyBorder="1" applyAlignment="1">
      <alignment horizontal="center" vertical="center" wrapText="1"/>
    </xf>
    <xf numFmtId="0" fontId="60" fillId="0" borderId="137" xfId="0" applyFont="1" applyBorder="1" applyAlignment="1">
      <alignment horizontal="center" vertical="center" wrapText="1"/>
    </xf>
    <xf numFmtId="0" fontId="60" fillId="0" borderId="139" xfId="0" applyFont="1" applyBorder="1" applyAlignment="1">
      <alignment horizontal="center" vertical="center" wrapText="1"/>
    </xf>
    <xf numFmtId="0" fontId="60" fillId="0" borderId="143" xfId="0" applyFont="1" applyBorder="1" applyAlignment="1">
      <alignment horizontal="center" vertical="center" wrapText="1"/>
    </xf>
    <xf numFmtId="0" fontId="60" fillId="0" borderId="144" xfId="0" applyFont="1" applyBorder="1" applyAlignment="1">
      <alignment horizontal="center" vertical="center" wrapText="1"/>
    </xf>
    <xf numFmtId="0" fontId="60" fillId="0" borderId="125" xfId="0" applyFont="1" applyBorder="1" applyAlignment="1">
      <alignment horizontal="center" vertical="center" wrapText="1"/>
    </xf>
    <xf numFmtId="0" fontId="60" fillId="0" borderId="140" xfId="0" applyFont="1" applyBorder="1" applyAlignment="1">
      <alignment horizontal="center" vertical="center" wrapText="1"/>
    </xf>
    <xf numFmtId="0" fontId="60" fillId="15" borderId="126" xfId="0" applyFont="1" applyFill="1" applyBorder="1" applyAlignment="1">
      <alignment horizontal="center" vertical="center" wrapText="1"/>
    </xf>
    <xf numFmtId="0" fontId="60" fillId="15" borderId="0" xfId="0" applyFont="1" applyFill="1" applyAlignment="1">
      <alignment horizontal="center" vertical="center" wrapText="1"/>
    </xf>
    <xf numFmtId="0" fontId="60" fillId="15" borderId="145" xfId="0" applyFont="1" applyFill="1" applyBorder="1" applyAlignment="1">
      <alignment horizontal="center" vertical="center" wrapText="1"/>
    </xf>
    <xf numFmtId="0" fontId="24" fillId="0" borderId="125" xfId="0" applyFont="1" applyBorder="1" applyAlignment="1">
      <alignment vertical="center" wrapText="1"/>
    </xf>
    <xf numFmtId="0" fontId="24" fillId="0" borderId="140" xfId="0" applyFont="1" applyBorder="1" applyAlignment="1">
      <alignment vertical="center" wrapText="1"/>
    </xf>
    <xf numFmtId="0" fontId="60" fillId="0" borderId="146" xfId="0" applyFont="1" applyBorder="1" applyAlignment="1">
      <alignment horizontal="center" vertical="center" wrapText="1"/>
    </xf>
    <xf numFmtId="0" fontId="60" fillId="0" borderId="147" xfId="0" applyFont="1" applyBorder="1" applyAlignment="1">
      <alignment horizontal="center" vertical="center" wrapText="1"/>
    </xf>
    <xf numFmtId="0" fontId="60" fillId="0" borderId="123" xfId="0" applyFont="1" applyBorder="1" applyAlignment="1">
      <alignment horizontal="center" vertical="center" wrapText="1"/>
    </xf>
    <xf numFmtId="41" fontId="60" fillId="0" borderId="123" xfId="1" applyFont="1" applyBorder="1" applyAlignment="1">
      <alignment horizontal="center" vertical="center" wrapText="1"/>
    </xf>
    <xf numFmtId="0" fontId="24" fillId="0" borderId="143" xfId="0" applyFont="1" applyBorder="1" applyAlignment="1">
      <alignment vertical="center" wrapText="1"/>
    </xf>
    <xf numFmtId="0" fontId="24" fillId="0" borderId="144" xfId="0" applyFont="1" applyBorder="1" applyAlignment="1">
      <alignment vertical="center" wrapText="1"/>
    </xf>
    <xf numFmtId="0" fontId="60" fillId="0" borderId="124" xfId="0" applyFont="1" applyBorder="1" applyAlignment="1">
      <alignment horizontal="center" vertical="center" wrapText="1"/>
    </xf>
    <xf numFmtId="0" fontId="60" fillId="2" borderId="112" xfId="0" applyFont="1" applyFill="1" applyBorder="1" applyAlignment="1">
      <alignment horizontal="center" vertical="center" wrapText="1"/>
    </xf>
    <xf numFmtId="0" fontId="60" fillId="2" borderId="115" xfId="0" applyFont="1" applyFill="1" applyBorder="1" applyAlignment="1">
      <alignment horizontal="center" vertical="center" wrapText="1"/>
    </xf>
    <xf numFmtId="0" fontId="13" fillId="0" borderId="153" xfId="0" applyFont="1" applyBorder="1" applyAlignment="1">
      <alignment horizontal="left" vertical="top" wrapText="1"/>
    </xf>
    <xf numFmtId="0" fontId="13" fillId="0" borderId="154" xfId="0" applyFont="1" applyBorder="1" applyAlignment="1">
      <alignment horizontal="left" vertical="top" wrapText="1"/>
    </xf>
    <xf numFmtId="0" fontId="13" fillId="0" borderId="155" xfId="0" applyFont="1" applyBorder="1" applyAlignment="1">
      <alignment horizontal="left" vertical="top" wrapText="1"/>
    </xf>
    <xf numFmtId="0" fontId="13" fillId="0" borderId="156" xfId="0" applyFont="1" applyBorder="1" applyAlignment="1">
      <alignment horizontal="left" vertical="top" wrapText="1"/>
    </xf>
    <xf numFmtId="0" fontId="13" fillId="0" borderId="0" xfId="0" applyFont="1" applyBorder="1" applyAlignment="1">
      <alignment horizontal="left" vertical="top" wrapText="1"/>
    </xf>
    <xf numFmtId="0" fontId="13" fillId="0" borderId="157" xfId="0" applyFont="1" applyBorder="1" applyAlignment="1">
      <alignment horizontal="left" vertical="top" wrapText="1"/>
    </xf>
    <xf numFmtId="0" fontId="13" fillId="0" borderId="158" xfId="0" applyFont="1" applyBorder="1" applyAlignment="1">
      <alignment horizontal="left" vertical="top" wrapText="1"/>
    </xf>
    <xf numFmtId="0" fontId="13" fillId="0" borderId="159" xfId="0" applyFont="1" applyBorder="1" applyAlignment="1">
      <alignment horizontal="left" vertical="top" wrapText="1"/>
    </xf>
    <xf numFmtId="0" fontId="13" fillId="0" borderId="160" xfId="0" applyFont="1" applyBorder="1" applyAlignment="1">
      <alignment horizontal="left" vertical="top" wrapText="1"/>
    </xf>
  </cellXfs>
  <cellStyles count="6">
    <cellStyle name="백분율" xfId="2" builtinId="5"/>
    <cellStyle name="백분율 2" xfId="5"/>
    <cellStyle name="쉼표 [0]" xfId="1" builtinId="6"/>
    <cellStyle name="쉼표 [0] 2" xfId="4"/>
    <cellStyle name="표준" xfId="0" builtinId="0"/>
    <cellStyle name="표준 2" xfId="3"/>
  </cellStyles>
  <dxfs count="19"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</dxfs>
  <tableStyles count="0" defaultTableStyle="TableStyleMedium2" defaultPivotStyle="PivotStyleLight16"/>
  <colors>
    <mruColors>
      <color rgb="FFD1FEC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0</xdr:colOff>
      <xdr:row>2</xdr:row>
      <xdr:rowOff>0</xdr:rowOff>
    </xdr:from>
    <xdr:to>
      <xdr:col>35</xdr:col>
      <xdr:colOff>178314</xdr:colOff>
      <xdr:row>3</xdr:row>
      <xdr:rowOff>195764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53275" y="561975"/>
          <a:ext cx="3214249" cy="5494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0</xdr:colOff>
      <xdr:row>2</xdr:row>
      <xdr:rowOff>0</xdr:rowOff>
    </xdr:from>
    <xdr:to>
      <xdr:col>32</xdr:col>
      <xdr:colOff>143886</xdr:colOff>
      <xdr:row>4</xdr:row>
      <xdr:rowOff>124562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00825" y="571500"/>
          <a:ext cx="3182361" cy="5531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278423</xdr:colOff>
      <xdr:row>2</xdr:row>
      <xdr:rowOff>0</xdr:rowOff>
    </xdr:from>
    <xdr:to>
      <xdr:col>36</xdr:col>
      <xdr:colOff>151595</xdr:colOff>
      <xdr:row>4</xdr:row>
      <xdr:rowOff>117170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28288" y="564173"/>
          <a:ext cx="3214249" cy="5494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0</xdr:colOff>
      <xdr:row>3</xdr:row>
      <xdr:rowOff>0</xdr:rowOff>
    </xdr:from>
    <xdr:to>
      <xdr:col>35</xdr:col>
      <xdr:colOff>117475</xdr:colOff>
      <xdr:row>4</xdr:row>
      <xdr:rowOff>269570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xmlns="" id="{95337D9B-9ACA-41DD-B4E2-C47714CC7A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16040" y="708660"/>
          <a:ext cx="2847975" cy="5438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266700</xdr:colOff>
      <xdr:row>2</xdr:row>
      <xdr:rowOff>0</xdr:rowOff>
    </xdr:from>
    <xdr:to>
      <xdr:col>31</xdr:col>
      <xdr:colOff>133351</xdr:colOff>
      <xdr:row>3</xdr:row>
      <xdr:rowOff>171449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xmlns="" id="{CA494B8E-306C-408A-A8A4-01BD0E60DCE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/>
        <a:srcRect/>
        <a:stretch>
          <a:fillRect/>
        </a:stretch>
      </xdr:blipFill>
      <xdr:spPr>
        <a:xfrm>
          <a:off x="8153400" y="609600"/>
          <a:ext cx="3324226" cy="561974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0</xdr:colOff>
      <xdr:row>3</xdr:row>
      <xdr:rowOff>0</xdr:rowOff>
    </xdr:from>
    <xdr:to>
      <xdr:col>35</xdr:col>
      <xdr:colOff>116840</xdr:colOff>
      <xdr:row>4</xdr:row>
      <xdr:rowOff>149555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xmlns="" id="{259C2BDB-2560-4B2A-BD6A-3F47EB2A4A3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22920" y="708660"/>
          <a:ext cx="2853690" cy="4200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0</xdr:colOff>
      <xdr:row>3</xdr:row>
      <xdr:rowOff>0</xdr:rowOff>
    </xdr:from>
    <xdr:to>
      <xdr:col>34</xdr:col>
      <xdr:colOff>142875</xdr:colOff>
      <xdr:row>5</xdr:row>
      <xdr:rowOff>193370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xmlns="" id="{00000000-0008-0000-0C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62725" y="714375"/>
          <a:ext cx="2628900" cy="5457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25</xdr:col>
      <xdr:colOff>0</xdr:colOff>
      <xdr:row>3</xdr:row>
      <xdr:rowOff>0</xdr:rowOff>
    </xdr:from>
    <xdr:to>
      <xdr:col>34</xdr:col>
      <xdr:colOff>146685</xdr:colOff>
      <xdr:row>4</xdr:row>
      <xdr:rowOff>269570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xmlns="" id="{00000000-0008-0000-0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62725" y="714375"/>
          <a:ext cx="2628900" cy="5457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2%20&#53444;&#49548;&#51473;&#47549;&#54217;&#44032;&#54016;/004%20&#44284;&#51228;/002%20&#51652;&#54665;&#51473;/012%20&#49328;&#45800;&#44277;_&#53444;&#49548;&#51473;&#47549;%20&#51204;&#54872;%20&#49440;&#46020;&#54532;&#47196;&#51229;&#53944;/024%20&#44592;&#49696;&#49457;&#54217;&#44032;(2024&#45380;9&#50900;)/1.%20&#49328;&#50629;&#48156;&#51204;&#48512;&#47928;%20&#44537;&#49548;&#44508;&#47784;%20&#50577;&#49885;%20&#51333;&#54633;(&#8216;23.6.7)/&#44537;&#49548;&#44508;&#47784;%20&#47785;&#51116;&#54176;&#47551;(01A-001-ver01)%20&#49324;&#50629;&#44228;&#54925;&#49436;(&#44060;&#51221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1_요약"/>
      <sheetName val="2_사업개요"/>
      <sheetName val="3_사업평가"/>
      <sheetName val="4_방법론 적용성 평가"/>
      <sheetName val="5_온실가스 감축량 계산"/>
      <sheetName val="6_모니터링계획"/>
      <sheetName val="7_기타 증빙자료"/>
      <sheetName val="(참고) 배출계수(IPCC2006)"/>
    </sheetNames>
    <sheetDataSet>
      <sheetData sheetId="0"/>
      <sheetData sheetId="1"/>
      <sheetData sheetId="2">
        <row r="26">
          <cell r="F26">
            <v>60</v>
          </cell>
        </row>
      </sheetData>
      <sheetData sheetId="3"/>
      <sheetData sheetId="4"/>
      <sheetData sheetId="5"/>
      <sheetData sheetId="6"/>
      <sheetData sheetId="7"/>
      <sheetData sheetId="8">
        <row r="8">
          <cell r="N8" t="str">
            <v>휘발유</v>
          </cell>
          <cell r="O8">
            <v>69300</v>
          </cell>
        </row>
        <row r="9">
          <cell r="N9" t="str">
            <v>등유</v>
          </cell>
          <cell r="O9">
            <v>71900</v>
          </cell>
        </row>
        <row r="10">
          <cell r="N10" t="str">
            <v>경유</v>
          </cell>
          <cell r="O10">
            <v>74100</v>
          </cell>
        </row>
        <row r="11">
          <cell r="N11" t="str">
            <v>B-C유</v>
          </cell>
          <cell r="O11">
            <v>77400</v>
          </cell>
        </row>
        <row r="12">
          <cell r="N12" t="str">
            <v>LPG</v>
          </cell>
          <cell r="O12">
            <v>63100</v>
          </cell>
        </row>
        <row r="13">
          <cell r="N13" t="str">
            <v>천연가스</v>
          </cell>
          <cell r="O13">
            <v>56100</v>
          </cell>
        </row>
        <row r="14">
          <cell r="N14" t="str">
            <v>무연탄</v>
          </cell>
          <cell r="O14">
            <v>98300</v>
          </cell>
        </row>
        <row r="15">
          <cell r="N15" t="str">
            <v>유연탄</v>
          </cell>
          <cell r="O15">
            <v>94600</v>
          </cell>
        </row>
        <row r="16">
          <cell r="N16" t="str">
            <v>아역청탄</v>
          </cell>
          <cell r="O16">
            <v>96100</v>
          </cell>
        </row>
        <row r="17">
          <cell r="N17" t="str">
            <v>갈탄</v>
          </cell>
          <cell r="O17">
            <v>10100</v>
          </cell>
        </row>
      </sheetData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T47"/>
  <sheetViews>
    <sheetView tabSelected="1" topLeftCell="A7" zoomScaleNormal="100" zoomScaleSheetLayoutView="115" zoomScalePageLayoutView="70" workbookViewId="0">
      <selection activeCell="Y7" sqref="Y7:AR24"/>
    </sheetView>
  </sheetViews>
  <sheetFormatPr defaultColWidth="0" defaultRowHeight="16.5" zeroHeight="1"/>
  <cols>
    <col min="1" max="1" width="2.875" customWidth="1"/>
    <col min="2" max="22" width="4" customWidth="1"/>
    <col min="23" max="23" width="2.75" customWidth="1"/>
    <col min="24" max="45" width="3.625" customWidth="1"/>
    <col min="46" max="46" width="9" customWidth="1"/>
    <col min="47" max="16384" width="9" hidden="1"/>
  </cols>
  <sheetData>
    <row r="1" spans="1:44">
      <c r="A1" s="2">
        <v>2004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X1" s="2">
        <v>2026</v>
      </c>
      <c r="Y1" s="3"/>
      <c r="Z1" s="3"/>
      <c r="AA1" s="3"/>
      <c r="AB1" s="3"/>
      <c r="AC1" s="3"/>
      <c r="AD1" s="3"/>
      <c r="AE1" s="3"/>
    </row>
    <row r="2" spans="1:44" ht="27.75" customHeight="1">
      <c r="A2" s="2">
        <v>2005</v>
      </c>
      <c r="B2" s="17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9"/>
      <c r="X2" s="2">
        <v>2027</v>
      </c>
      <c r="Y2" s="25" t="s">
        <v>444</v>
      </c>
      <c r="Z2" s="3"/>
      <c r="AA2" s="3"/>
      <c r="AB2" s="3"/>
      <c r="AC2" s="3"/>
      <c r="AD2" s="3"/>
      <c r="AE2" s="3"/>
    </row>
    <row r="3" spans="1:44" ht="27.75" customHeight="1">
      <c r="A3" s="2">
        <v>2006</v>
      </c>
      <c r="B3" s="20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21"/>
      <c r="X3" s="2">
        <v>2028</v>
      </c>
      <c r="Y3" s="3"/>
      <c r="Z3" s="3"/>
      <c r="AA3" s="3"/>
      <c r="AB3" s="3"/>
      <c r="AC3" s="3"/>
      <c r="AD3" s="3"/>
      <c r="AE3" s="3"/>
    </row>
    <row r="4" spans="1:44" ht="27.75" customHeight="1">
      <c r="A4" s="2">
        <v>2007</v>
      </c>
      <c r="B4" s="20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21"/>
      <c r="X4" s="2">
        <v>2029</v>
      </c>
      <c r="Y4" s="3"/>
      <c r="Z4" s="3"/>
      <c r="AA4" s="3"/>
      <c r="AB4" s="3"/>
      <c r="AC4" s="3"/>
      <c r="AD4" s="3"/>
      <c r="AE4" s="3"/>
    </row>
    <row r="5" spans="1:44" ht="27.75" customHeight="1">
      <c r="A5" s="2"/>
      <c r="B5" s="20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21"/>
      <c r="X5" s="2"/>
      <c r="Y5" s="110" t="s">
        <v>440</v>
      </c>
      <c r="Z5" s="3"/>
      <c r="AA5" s="3"/>
      <c r="AB5" s="3"/>
      <c r="AC5" s="3"/>
      <c r="AD5" s="3"/>
      <c r="AE5" s="3"/>
    </row>
    <row r="6" spans="1:44" ht="27.75" customHeight="1" thickBot="1">
      <c r="A6" s="2"/>
      <c r="B6" s="20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21"/>
      <c r="X6" s="2"/>
      <c r="Y6" s="3"/>
      <c r="Z6" s="3"/>
      <c r="AA6" s="3"/>
      <c r="AB6" s="3"/>
      <c r="AC6" s="3"/>
      <c r="AD6" s="3"/>
      <c r="AE6" s="3"/>
    </row>
    <row r="7" spans="1:44" ht="27.75" customHeight="1">
      <c r="A7" s="2">
        <v>2008</v>
      </c>
      <c r="B7" s="20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21"/>
      <c r="X7" s="2">
        <v>2030</v>
      </c>
      <c r="Y7" s="599" t="s">
        <v>442</v>
      </c>
      <c r="Z7" s="600"/>
      <c r="AA7" s="600"/>
      <c r="AB7" s="600"/>
      <c r="AC7" s="600"/>
      <c r="AD7" s="600"/>
      <c r="AE7" s="600"/>
      <c r="AF7" s="600"/>
      <c r="AG7" s="600"/>
      <c r="AH7" s="600"/>
      <c r="AI7" s="600"/>
      <c r="AJ7" s="600"/>
      <c r="AK7" s="600"/>
      <c r="AL7" s="600"/>
      <c r="AM7" s="600"/>
      <c r="AN7" s="600"/>
      <c r="AO7" s="600"/>
      <c r="AP7" s="600"/>
      <c r="AQ7" s="600"/>
      <c r="AR7" s="601"/>
    </row>
    <row r="8" spans="1:44" ht="27.75" customHeight="1">
      <c r="A8" s="2">
        <v>2009</v>
      </c>
      <c r="B8" s="20"/>
      <c r="C8" s="1"/>
      <c r="D8" s="1"/>
      <c r="E8" s="126" t="s">
        <v>413</v>
      </c>
      <c r="F8" s="126"/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126"/>
      <c r="R8" s="126"/>
      <c r="S8" s="126"/>
      <c r="T8" s="1"/>
      <c r="U8" s="1"/>
      <c r="V8" s="21"/>
      <c r="X8" s="2">
        <v>2031</v>
      </c>
      <c r="Y8" s="602"/>
      <c r="Z8" s="603"/>
      <c r="AA8" s="603"/>
      <c r="AB8" s="603"/>
      <c r="AC8" s="603"/>
      <c r="AD8" s="603"/>
      <c r="AE8" s="603"/>
      <c r="AF8" s="603"/>
      <c r="AG8" s="603"/>
      <c r="AH8" s="603"/>
      <c r="AI8" s="603"/>
      <c r="AJ8" s="603"/>
      <c r="AK8" s="603"/>
      <c r="AL8" s="603"/>
      <c r="AM8" s="603"/>
      <c r="AN8" s="603"/>
      <c r="AO8" s="603"/>
      <c r="AP8" s="603"/>
      <c r="AQ8" s="603"/>
      <c r="AR8" s="604"/>
    </row>
    <row r="9" spans="1:44" ht="27.75" customHeight="1">
      <c r="A9" s="2">
        <v>2010</v>
      </c>
      <c r="B9" s="20"/>
      <c r="C9" s="1"/>
      <c r="D9" s="1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"/>
      <c r="U9" s="1"/>
      <c r="V9" s="21"/>
      <c r="X9" s="2">
        <v>2032</v>
      </c>
      <c r="Y9" s="602"/>
      <c r="Z9" s="603"/>
      <c r="AA9" s="603"/>
      <c r="AB9" s="603"/>
      <c r="AC9" s="603"/>
      <c r="AD9" s="603"/>
      <c r="AE9" s="603"/>
      <c r="AF9" s="603"/>
      <c r="AG9" s="603"/>
      <c r="AH9" s="603"/>
      <c r="AI9" s="603"/>
      <c r="AJ9" s="603"/>
      <c r="AK9" s="603"/>
      <c r="AL9" s="603"/>
      <c r="AM9" s="603"/>
      <c r="AN9" s="603"/>
      <c r="AO9" s="603"/>
      <c r="AP9" s="603"/>
      <c r="AQ9" s="603"/>
      <c r="AR9" s="604"/>
    </row>
    <row r="10" spans="1:44" ht="27.75" customHeight="1">
      <c r="A10" s="2">
        <v>2011</v>
      </c>
      <c r="B10" s="20"/>
      <c r="C10" s="1"/>
      <c r="D10" s="1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"/>
      <c r="U10" s="1"/>
      <c r="V10" s="21"/>
      <c r="X10" s="2">
        <v>2033</v>
      </c>
      <c r="Y10" s="602"/>
      <c r="Z10" s="603"/>
      <c r="AA10" s="603"/>
      <c r="AB10" s="603"/>
      <c r="AC10" s="603"/>
      <c r="AD10" s="603"/>
      <c r="AE10" s="603"/>
      <c r="AF10" s="603"/>
      <c r="AG10" s="603"/>
      <c r="AH10" s="603"/>
      <c r="AI10" s="603"/>
      <c r="AJ10" s="603"/>
      <c r="AK10" s="603"/>
      <c r="AL10" s="603"/>
      <c r="AM10" s="603"/>
      <c r="AN10" s="603"/>
      <c r="AO10" s="603"/>
      <c r="AP10" s="603"/>
      <c r="AQ10" s="603"/>
      <c r="AR10" s="604"/>
    </row>
    <row r="11" spans="1:44" ht="27.75" customHeight="1">
      <c r="A11" s="2">
        <v>2012</v>
      </c>
      <c r="B11" s="20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21"/>
      <c r="X11" s="2">
        <v>2034</v>
      </c>
      <c r="Y11" s="602"/>
      <c r="Z11" s="603"/>
      <c r="AA11" s="603"/>
      <c r="AB11" s="603"/>
      <c r="AC11" s="603"/>
      <c r="AD11" s="603"/>
      <c r="AE11" s="603"/>
      <c r="AF11" s="603"/>
      <c r="AG11" s="603"/>
      <c r="AH11" s="603"/>
      <c r="AI11" s="603"/>
      <c r="AJ11" s="603"/>
      <c r="AK11" s="603"/>
      <c r="AL11" s="603"/>
      <c r="AM11" s="603"/>
      <c r="AN11" s="603"/>
      <c r="AO11" s="603"/>
      <c r="AP11" s="603"/>
      <c r="AQ11" s="603"/>
      <c r="AR11" s="604"/>
    </row>
    <row r="12" spans="1:44" ht="27.75" customHeight="1">
      <c r="A12" s="2">
        <v>2013</v>
      </c>
      <c r="B12" s="20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21"/>
      <c r="X12" s="2">
        <v>2035</v>
      </c>
      <c r="Y12" s="602"/>
      <c r="Z12" s="603"/>
      <c r="AA12" s="603"/>
      <c r="AB12" s="603"/>
      <c r="AC12" s="603"/>
      <c r="AD12" s="603"/>
      <c r="AE12" s="603"/>
      <c r="AF12" s="603"/>
      <c r="AG12" s="603"/>
      <c r="AH12" s="603"/>
      <c r="AI12" s="603"/>
      <c r="AJ12" s="603"/>
      <c r="AK12" s="603"/>
      <c r="AL12" s="603"/>
      <c r="AM12" s="603"/>
      <c r="AN12" s="603"/>
      <c r="AO12" s="603"/>
      <c r="AP12" s="603"/>
      <c r="AQ12" s="603"/>
      <c r="AR12" s="604"/>
    </row>
    <row r="13" spans="1:44" ht="27.75" customHeight="1">
      <c r="A13" s="2">
        <v>2014</v>
      </c>
      <c r="B13" s="20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21"/>
      <c r="X13" s="2">
        <v>2036</v>
      </c>
      <c r="Y13" s="602"/>
      <c r="Z13" s="603"/>
      <c r="AA13" s="603"/>
      <c r="AB13" s="603"/>
      <c r="AC13" s="603"/>
      <c r="AD13" s="603"/>
      <c r="AE13" s="603"/>
      <c r="AF13" s="603"/>
      <c r="AG13" s="603"/>
      <c r="AH13" s="603"/>
      <c r="AI13" s="603"/>
      <c r="AJ13" s="603"/>
      <c r="AK13" s="603"/>
      <c r="AL13" s="603"/>
      <c r="AM13" s="603"/>
      <c r="AN13" s="603"/>
      <c r="AO13" s="603"/>
      <c r="AP13" s="603"/>
      <c r="AQ13" s="603"/>
      <c r="AR13" s="604"/>
    </row>
    <row r="14" spans="1:44" ht="27.75" customHeight="1">
      <c r="A14" s="2">
        <v>2015</v>
      </c>
      <c r="B14" s="20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21"/>
      <c r="X14" s="2">
        <v>2037</v>
      </c>
      <c r="Y14" s="602"/>
      <c r="Z14" s="603"/>
      <c r="AA14" s="603"/>
      <c r="AB14" s="603"/>
      <c r="AC14" s="603"/>
      <c r="AD14" s="603"/>
      <c r="AE14" s="603"/>
      <c r="AF14" s="603"/>
      <c r="AG14" s="603"/>
      <c r="AH14" s="603"/>
      <c r="AI14" s="603"/>
      <c r="AJ14" s="603"/>
      <c r="AK14" s="603"/>
      <c r="AL14" s="603"/>
      <c r="AM14" s="603"/>
      <c r="AN14" s="603"/>
      <c r="AO14" s="603"/>
      <c r="AP14" s="603"/>
      <c r="AQ14" s="603"/>
      <c r="AR14" s="604"/>
    </row>
    <row r="15" spans="1:44" ht="27.75" customHeight="1">
      <c r="A15" s="2">
        <v>2016</v>
      </c>
      <c r="B15" s="20"/>
      <c r="C15" s="1"/>
      <c r="D15" s="1"/>
      <c r="E15" s="111" t="s">
        <v>420</v>
      </c>
      <c r="F15" s="111"/>
      <c r="G15" s="111"/>
      <c r="H15" s="111"/>
      <c r="I15" s="111"/>
      <c r="J15" s="113" t="s">
        <v>443</v>
      </c>
      <c r="K15" s="113"/>
      <c r="L15" s="113"/>
      <c r="M15" s="113"/>
      <c r="N15" s="113"/>
      <c r="O15" s="113"/>
      <c r="P15" s="113"/>
      <c r="Q15" s="113"/>
      <c r="R15" s="113"/>
      <c r="S15" s="113"/>
      <c r="T15" s="1"/>
      <c r="U15" s="1"/>
      <c r="V15" s="21"/>
      <c r="X15" s="2">
        <v>2038</v>
      </c>
      <c r="Y15" s="602"/>
      <c r="Z15" s="603"/>
      <c r="AA15" s="603"/>
      <c r="AB15" s="603"/>
      <c r="AC15" s="603"/>
      <c r="AD15" s="603"/>
      <c r="AE15" s="603"/>
      <c r="AF15" s="603"/>
      <c r="AG15" s="603"/>
      <c r="AH15" s="603"/>
      <c r="AI15" s="603"/>
      <c r="AJ15" s="603"/>
      <c r="AK15" s="603"/>
      <c r="AL15" s="603"/>
      <c r="AM15" s="603"/>
      <c r="AN15" s="603"/>
      <c r="AO15" s="603"/>
      <c r="AP15" s="603"/>
      <c r="AQ15" s="603"/>
      <c r="AR15" s="604"/>
    </row>
    <row r="16" spans="1:44" ht="27.75" customHeight="1">
      <c r="A16" s="2"/>
      <c r="B16" s="20"/>
      <c r="C16" s="1"/>
      <c r="D16" s="1"/>
      <c r="E16" s="112"/>
      <c r="F16" s="112"/>
      <c r="G16" s="112"/>
      <c r="H16" s="112"/>
      <c r="I16" s="112"/>
      <c r="J16" s="113"/>
      <c r="K16" s="113"/>
      <c r="L16" s="113"/>
      <c r="M16" s="113"/>
      <c r="N16" s="113"/>
      <c r="O16" s="113"/>
      <c r="P16" s="113"/>
      <c r="Q16" s="113"/>
      <c r="R16" s="113"/>
      <c r="S16" s="113"/>
      <c r="T16" s="1"/>
      <c r="U16" s="1"/>
      <c r="V16" s="21"/>
      <c r="X16" s="2"/>
      <c r="Y16" s="602"/>
      <c r="Z16" s="603"/>
      <c r="AA16" s="603"/>
      <c r="AB16" s="603"/>
      <c r="AC16" s="603"/>
      <c r="AD16" s="603"/>
      <c r="AE16" s="603"/>
      <c r="AF16" s="603"/>
      <c r="AG16" s="603"/>
      <c r="AH16" s="603"/>
      <c r="AI16" s="603"/>
      <c r="AJ16" s="603"/>
      <c r="AK16" s="603"/>
      <c r="AL16" s="603"/>
      <c r="AM16" s="603"/>
      <c r="AN16" s="603"/>
      <c r="AO16" s="603"/>
      <c r="AP16" s="603"/>
      <c r="AQ16" s="603"/>
      <c r="AR16" s="604"/>
    </row>
    <row r="17" spans="1:44" ht="27.75" customHeight="1">
      <c r="A17" s="2">
        <v>2018</v>
      </c>
      <c r="B17" s="20"/>
      <c r="C17" s="1"/>
      <c r="D17" s="1"/>
      <c r="E17" s="120" t="s">
        <v>421</v>
      </c>
      <c r="F17" s="120"/>
      <c r="G17" s="120"/>
      <c r="H17" s="120"/>
      <c r="I17" s="120"/>
      <c r="J17" s="113" t="s">
        <v>441</v>
      </c>
      <c r="K17" s="125"/>
      <c r="L17" s="125"/>
      <c r="M17" s="125"/>
      <c r="N17" s="125"/>
      <c r="O17" s="125"/>
      <c r="P17" s="125"/>
      <c r="Q17" s="125"/>
      <c r="R17" s="125"/>
      <c r="S17" s="125"/>
      <c r="T17" s="1"/>
      <c r="U17" s="1"/>
      <c r="V17" s="21"/>
      <c r="X17" s="2">
        <v>2040</v>
      </c>
      <c r="Y17" s="602"/>
      <c r="Z17" s="603"/>
      <c r="AA17" s="603"/>
      <c r="AB17" s="603"/>
      <c r="AC17" s="603"/>
      <c r="AD17" s="603"/>
      <c r="AE17" s="603"/>
      <c r="AF17" s="603"/>
      <c r="AG17" s="603"/>
      <c r="AH17" s="603"/>
      <c r="AI17" s="603"/>
      <c r="AJ17" s="603"/>
      <c r="AK17" s="603"/>
      <c r="AL17" s="603"/>
      <c r="AM17" s="603"/>
      <c r="AN17" s="603"/>
      <c r="AO17" s="603"/>
      <c r="AP17" s="603"/>
      <c r="AQ17" s="603"/>
      <c r="AR17" s="604"/>
    </row>
    <row r="18" spans="1:44" ht="27.75" customHeight="1">
      <c r="A18" s="2"/>
      <c r="B18" s="20"/>
      <c r="C18" s="1"/>
      <c r="D18" s="1"/>
      <c r="E18" s="121"/>
      <c r="F18" s="121"/>
      <c r="G18" s="121"/>
      <c r="H18" s="121"/>
      <c r="I18" s="121"/>
      <c r="J18" s="125"/>
      <c r="K18" s="125"/>
      <c r="L18" s="125"/>
      <c r="M18" s="125"/>
      <c r="N18" s="125"/>
      <c r="O18" s="125"/>
      <c r="P18" s="125"/>
      <c r="Q18" s="125"/>
      <c r="R18" s="125"/>
      <c r="S18" s="125"/>
      <c r="T18" s="1"/>
      <c r="U18" s="1"/>
      <c r="V18" s="21"/>
      <c r="X18" s="2"/>
      <c r="Y18" s="602"/>
      <c r="Z18" s="603"/>
      <c r="AA18" s="603"/>
      <c r="AB18" s="603"/>
      <c r="AC18" s="603"/>
      <c r="AD18" s="603"/>
      <c r="AE18" s="603"/>
      <c r="AF18" s="603"/>
      <c r="AG18" s="603"/>
      <c r="AH18" s="603"/>
      <c r="AI18" s="603"/>
      <c r="AJ18" s="603"/>
      <c r="AK18" s="603"/>
      <c r="AL18" s="603"/>
      <c r="AM18" s="603"/>
      <c r="AN18" s="603"/>
      <c r="AO18" s="603"/>
      <c r="AP18" s="603"/>
      <c r="AQ18" s="603"/>
      <c r="AR18" s="604"/>
    </row>
    <row r="19" spans="1:44" ht="27.75" customHeight="1">
      <c r="A19" s="2">
        <v>2019</v>
      </c>
      <c r="B19" s="20"/>
      <c r="C19" s="1"/>
      <c r="D19" s="1"/>
      <c r="E19" s="122" t="s">
        <v>414</v>
      </c>
      <c r="F19" s="122"/>
      <c r="G19" s="122"/>
      <c r="H19" s="122"/>
      <c r="I19" s="122"/>
      <c r="J19" s="125" t="s">
        <v>436</v>
      </c>
      <c r="K19" s="125"/>
      <c r="L19" s="125"/>
      <c r="M19" s="125"/>
      <c r="N19" s="125"/>
      <c r="O19" s="125"/>
      <c r="P19" s="125"/>
      <c r="Q19" s="125"/>
      <c r="R19" s="125"/>
      <c r="S19" s="125"/>
      <c r="T19" s="1"/>
      <c r="U19" s="1"/>
      <c r="V19" s="21"/>
      <c r="X19" s="2"/>
      <c r="Y19" s="602"/>
      <c r="Z19" s="603"/>
      <c r="AA19" s="603"/>
      <c r="AB19" s="603"/>
      <c r="AC19" s="603"/>
      <c r="AD19" s="603"/>
      <c r="AE19" s="603"/>
      <c r="AF19" s="603"/>
      <c r="AG19" s="603"/>
      <c r="AH19" s="603"/>
      <c r="AI19" s="603"/>
      <c r="AJ19" s="603"/>
      <c r="AK19" s="603"/>
      <c r="AL19" s="603"/>
      <c r="AM19" s="603"/>
      <c r="AN19" s="603"/>
      <c r="AO19" s="603"/>
      <c r="AP19" s="603"/>
      <c r="AQ19" s="603"/>
      <c r="AR19" s="604"/>
    </row>
    <row r="20" spans="1:44" ht="27.75" customHeight="1">
      <c r="A20" s="2"/>
      <c r="B20" s="20"/>
      <c r="C20" s="1"/>
      <c r="D20" s="1"/>
      <c r="E20" s="112"/>
      <c r="F20" s="112"/>
      <c r="G20" s="112"/>
      <c r="H20" s="112"/>
      <c r="I20" s="112"/>
      <c r="J20" s="125"/>
      <c r="K20" s="125"/>
      <c r="L20" s="125"/>
      <c r="M20" s="125"/>
      <c r="N20" s="125"/>
      <c r="O20" s="125"/>
      <c r="P20" s="125"/>
      <c r="Q20" s="125"/>
      <c r="R20" s="125"/>
      <c r="S20" s="125"/>
      <c r="T20" s="1"/>
      <c r="U20" s="1"/>
      <c r="V20" s="21"/>
      <c r="X20" s="2"/>
      <c r="Y20" s="602"/>
      <c r="Z20" s="603"/>
      <c r="AA20" s="603"/>
      <c r="AB20" s="603"/>
      <c r="AC20" s="603"/>
      <c r="AD20" s="603"/>
      <c r="AE20" s="603"/>
      <c r="AF20" s="603"/>
      <c r="AG20" s="603"/>
      <c r="AH20" s="603"/>
      <c r="AI20" s="603"/>
      <c r="AJ20" s="603"/>
      <c r="AK20" s="603"/>
      <c r="AL20" s="603"/>
      <c r="AM20" s="603"/>
      <c r="AN20" s="603"/>
      <c r="AO20" s="603"/>
      <c r="AP20" s="603"/>
      <c r="AQ20" s="603"/>
      <c r="AR20" s="604"/>
    </row>
    <row r="21" spans="1:44" ht="27.75" customHeight="1">
      <c r="A21" s="2">
        <v>2020</v>
      </c>
      <c r="B21" s="20"/>
      <c r="C21" s="1"/>
      <c r="D21" s="1"/>
      <c r="E21" s="120" t="s">
        <v>0</v>
      </c>
      <c r="F21" s="120"/>
      <c r="G21" s="120"/>
      <c r="H21" s="120"/>
      <c r="I21" s="120"/>
      <c r="J21" s="113" t="s">
        <v>415</v>
      </c>
      <c r="K21" s="113"/>
      <c r="L21" s="113"/>
      <c r="M21" s="113"/>
      <c r="N21" s="113"/>
      <c r="O21" s="113"/>
      <c r="P21" s="113"/>
      <c r="Q21" s="113"/>
      <c r="R21" s="113"/>
      <c r="S21" s="113"/>
      <c r="T21" s="1"/>
      <c r="U21" s="1"/>
      <c r="V21" s="21"/>
      <c r="X21" s="2">
        <v>1</v>
      </c>
      <c r="Y21" s="602"/>
      <c r="Z21" s="603"/>
      <c r="AA21" s="603"/>
      <c r="AB21" s="603"/>
      <c r="AC21" s="603"/>
      <c r="AD21" s="603"/>
      <c r="AE21" s="603"/>
      <c r="AF21" s="603"/>
      <c r="AG21" s="603"/>
      <c r="AH21" s="603"/>
      <c r="AI21" s="603"/>
      <c r="AJ21" s="603"/>
      <c r="AK21" s="603"/>
      <c r="AL21" s="603"/>
      <c r="AM21" s="603"/>
      <c r="AN21" s="603"/>
      <c r="AO21" s="603"/>
      <c r="AP21" s="603"/>
      <c r="AQ21" s="603"/>
      <c r="AR21" s="604"/>
    </row>
    <row r="22" spans="1:44" ht="27.75" customHeight="1">
      <c r="A22" s="2"/>
      <c r="B22" s="20"/>
      <c r="C22" s="1"/>
      <c r="D22" s="1"/>
      <c r="E22" s="121"/>
      <c r="F22" s="121"/>
      <c r="G22" s="121"/>
      <c r="H22" s="121"/>
      <c r="I22" s="121"/>
      <c r="J22" s="113"/>
      <c r="K22" s="113"/>
      <c r="L22" s="113"/>
      <c r="M22" s="113"/>
      <c r="N22" s="113"/>
      <c r="O22" s="113"/>
      <c r="P22" s="113"/>
      <c r="Q22" s="113"/>
      <c r="R22" s="113"/>
      <c r="S22" s="113"/>
      <c r="T22" s="1"/>
      <c r="U22" s="1"/>
      <c r="V22" s="21"/>
      <c r="X22" s="2"/>
      <c r="Y22" s="602"/>
      <c r="Z22" s="603"/>
      <c r="AA22" s="603"/>
      <c r="AB22" s="603"/>
      <c r="AC22" s="603"/>
      <c r="AD22" s="603"/>
      <c r="AE22" s="603"/>
      <c r="AF22" s="603"/>
      <c r="AG22" s="603"/>
      <c r="AH22" s="603"/>
      <c r="AI22" s="603"/>
      <c r="AJ22" s="603"/>
      <c r="AK22" s="603"/>
      <c r="AL22" s="603"/>
      <c r="AM22" s="603"/>
      <c r="AN22" s="603"/>
      <c r="AO22" s="603"/>
      <c r="AP22" s="603"/>
      <c r="AQ22" s="603"/>
      <c r="AR22" s="604"/>
    </row>
    <row r="23" spans="1:44" ht="27.75" customHeight="1">
      <c r="A23" s="2">
        <v>2021</v>
      </c>
      <c r="B23" s="20"/>
      <c r="C23" s="1"/>
      <c r="D23" s="1"/>
      <c r="E23" s="123" t="s">
        <v>422</v>
      </c>
      <c r="F23" s="123"/>
      <c r="G23" s="123"/>
      <c r="H23" s="123"/>
      <c r="I23" s="123"/>
      <c r="J23" s="114" t="e">
        <f>'1_사업개요'!L30:Q30</f>
        <v>#VALUE!</v>
      </c>
      <c r="K23" s="115"/>
      <c r="L23" s="115"/>
      <c r="M23" s="115"/>
      <c r="N23" s="115"/>
      <c r="O23" s="115"/>
      <c r="P23" s="115"/>
      <c r="Q23" s="115"/>
      <c r="R23" s="115"/>
      <c r="S23" s="116"/>
      <c r="T23" s="1"/>
      <c r="U23" s="1"/>
      <c r="V23" s="21"/>
      <c r="X23" s="2">
        <v>2</v>
      </c>
      <c r="Y23" s="602"/>
      <c r="Z23" s="603"/>
      <c r="AA23" s="603"/>
      <c r="AB23" s="603"/>
      <c r="AC23" s="603"/>
      <c r="AD23" s="603"/>
      <c r="AE23" s="603"/>
      <c r="AF23" s="603"/>
      <c r="AG23" s="603"/>
      <c r="AH23" s="603"/>
      <c r="AI23" s="603"/>
      <c r="AJ23" s="603"/>
      <c r="AK23" s="603"/>
      <c r="AL23" s="603"/>
      <c r="AM23" s="603"/>
      <c r="AN23" s="603"/>
      <c r="AO23" s="603"/>
      <c r="AP23" s="603"/>
      <c r="AQ23" s="603"/>
      <c r="AR23" s="604"/>
    </row>
    <row r="24" spans="1:44" ht="27.75" customHeight="1" thickBot="1">
      <c r="A24" s="2"/>
      <c r="B24" s="20"/>
      <c r="C24" s="1"/>
      <c r="D24" s="1"/>
      <c r="E24" s="124"/>
      <c r="F24" s="124"/>
      <c r="G24" s="124"/>
      <c r="H24" s="124"/>
      <c r="I24" s="124"/>
      <c r="J24" s="117"/>
      <c r="K24" s="118"/>
      <c r="L24" s="118"/>
      <c r="M24" s="118"/>
      <c r="N24" s="118"/>
      <c r="O24" s="118"/>
      <c r="P24" s="118"/>
      <c r="Q24" s="118"/>
      <c r="R24" s="118"/>
      <c r="S24" s="119"/>
      <c r="T24" s="1"/>
      <c r="U24" s="1"/>
      <c r="V24" s="21"/>
      <c r="X24" s="2"/>
      <c r="Y24" s="605"/>
      <c r="Z24" s="606"/>
      <c r="AA24" s="606"/>
      <c r="AB24" s="606"/>
      <c r="AC24" s="606"/>
      <c r="AD24" s="606"/>
      <c r="AE24" s="606"/>
      <c r="AF24" s="606"/>
      <c r="AG24" s="606"/>
      <c r="AH24" s="606"/>
      <c r="AI24" s="606"/>
      <c r="AJ24" s="606"/>
      <c r="AK24" s="606"/>
      <c r="AL24" s="606"/>
      <c r="AM24" s="606"/>
      <c r="AN24" s="606"/>
      <c r="AO24" s="606"/>
      <c r="AP24" s="606"/>
      <c r="AQ24" s="606"/>
      <c r="AR24" s="607"/>
    </row>
    <row r="25" spans="1:44" ht="27.75" customHeight="1">
      <c r="A25" s="2">
        <v>2024</v>
      </c>
      <c r="B25" s="22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4"/>
      <c r="X25" s="2">
        <v>5</v>
      </c>
      <c r="Y25" s="3"/>
      <c r="Z25" s="3"/>
      <c r="AA25" s="3"/>
      <c r="AB25" s="3"/>
      <c r="AC25" s="3"/>
      <c r="AD25" s="3"/>
      <c r="AE25" s="3"/>
    </row>
    <row r="26" spans="1:44" ht="20.25" customHeight="1">
      <c r="A26" s="2">
        <v>2025</v>
      </c>
      <c r="X26" s="2">
        <v>6</v>
      </c>
    </row>
    <row r="27" spans="1:44" ht="34.5" hidden="1" customHeight="1">
      <c r="X27" s="2">
        <v>7</v>
      </c>
    </row>
    <row r="28" spans="1:44" ht="34.5" hidden="1" customHeight="1">
      <c r="X28" s="2">
        <v>8</v>
      </c>
    </row>
    <row r="29" spans="1:44"/>
    <row r="30" spans="1:44"/>
    <row r="31" spans="1:44"/>
    <row r="32" spans="1:44"/>
    <row r="33"/>
    <row r="34"/>
    <row r="35"/>
    <row r="36"/>
    <row r="37"/>
    <row r="38"/>
    <row r="39"/>
    <row r="40"/>
    <row r="41"/>
    <row r="42"/>
    <row r="43"/>
    <row r="44"/>
    <row r="45"/>
    <row r="46"/>
    <row r="47"/>
  </sheetData>
  <mergeCells count="12">
    <mergeCell ref="E8:S10"/>
    <mergeCell ref="Y7:AR24"/>
    <mergeCell ref="E15:I16"/>
    <mergeCell ref="J15:S16"/>
    <mergeCell ref="J23:S24"/>
    <mergeCell ref="E17:I18"/>
    <mergeCell ref="E19:I20"/>
    <mergeCell ref="E21:I22"/>
    <mergeCell ref="E23:I24"/>
    <mergeCell ref="J17:S18"/>
    <mergeCell ref="J19:S20"/>
    <mergeCell ref="J21:S22"/>
  </mergeCells>
  <phoneticPr fontId="3" type="noConversion"/>
  <printOptions gridLines="1"/>
  <pageMargins left="0.25" right="0.25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S100"/>
  <sheetViews>
    <sheetView topLeftCell="D7" zoomScaleNormal="100" zoomScaleSheetLayoutView="70" zoomScalePageLayoutView="55" workbookViewId="0">
      <selection activeCell="V7" sqref="V7:AO26"/>
    </sheetView>
  </sheetViews>
  <sheetFormatPr defaultColWidth="0" defaultRowHeight="16.5" zeroHeight="1"/>
  <cols>
    <col min="1" max="1" width="2.5" customWidth="1"/>
    <col min="2" max="5" width="3.5" customWidth="1"/>
    <col min="6" max="6" width="14" customWidth="1"/>
    <col min="7" max="16" width="8" customWidth="1"/>
    <col min="17" max="20" width="3.5" customWidth="1"/>
    <col min="21" max="40" width="3.625" customWidth="1"/>
    <col min="41" max="41" width="6.375" customWidth="1"/>
    <col min="42" max="45" width="0" hidden="1" customWidth="1"/>
    <col min="46" max="16384" width="9" hidden="1"/>
  </cols>
  <sheetData>
    <row r="1" spans="2:41" ht="18" customHeight="1" thickBot="1"/>
    <row r="2" spans="2:41" ht="27" customHeight="1" thickBot="1">
      <c r="B2" s="144" t="s">
        <v>47</v>
      </c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46"/>
      <c r="T2" s="26"/>
      <c r="U2" s="26"/>
      <c r="V2" s="25"/>
      <c r="W2" s="3"/>
      <c r="X2" s="3"/>
      <c r="Y2" s="3"/>
      <c r="Z2" s="3"/>
      <c r="AA2" s="3"/>
      <c r="AB2" s="3"/>
      <c r="AC2" s="3"/>
      <c r="AD2" s="3"/>
      <c r="AE2" s="3"/>
      <c r="AF2" s="3"/>
      <c r="AG2" s="3"/>
    </row>
    <row r="3" spans="2:41" ht="12" customHeight="1" thickBot="1"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</row>
    <row r="4" spans="2:41" ht="21.75" customHeight="1">
      <c r="B4" s="147" t="s">
        <v>417</v>
      </c>
      <c r="C4" s="148"/>
      <c r="D4" s="148"/>
      <c r="E4" s="148"/>
      <c r="F4" s="151" t="str">
        <f>표지!J15</f>
        <v>에너지 주식회사 고효율설비 교체 사업</v>
      </c>
      <c r="G4" s="151"/>
      <c r="H4" s="151"/>
      <c r="I4" s="151"/>
      <c r="J4" s="151"/>
      <c r="K4" s="151"/>
      <c r="L4" s="151"/>
      <c r="M4" s="151"/>
      <c r="N4" s="151"/>
      <c r="O4" s="151"/>
      <c r="P4" s="151"/>
      <c r="Q4" s="151"/>
      <c r="R4" s="151"/>
      <c r="S4" s="152"/>
      <c r="T4" s="27"/>
      <c r="U4" s="27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</row>
    <row r="5" spans="2:41" ht="21.75" customHeight="1" thickBot="1">
      <c r="B5" s="149"/>
      <c r="C5" s="150"/>
      <c r="D5" s="150"/>
      <c r="E5" s="150"/>
      <c r="F5" s="153"/>
      <c r="G5" s="153"/>
      <c r="H5" s="153"/>
      <c r="I5" s="153"/>
      <c r="J5" s="153"/>
      <c r="K5" s="153"/>
      <c r="L5" s="153"/>
      <c r="M5" s="153"/>
      <c r="N5" s="153"/>
      <c r="O5" s="153"/>
      <c r="P5" s="153"/>
      <c r="Q5" s="153"/>
      <c r="R5" s="153"/>
      <c r="S5" s="154"/>
      <c r="T5" s="27"/>
      <c r="U5" s="27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</row>
    <row r="6" spans="2:41" ht="8.1" customHeight="1" thickBot="1">
      <c r="B6" s="155"/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5"/>
      <c r="P6" s="155"/>
      <c r="Q6" s="155"/>
      <c r="R6" s="155"/>
      <c r="S6" s="155"/>
      <c r="T6" s="6"/>
      <c r="U6" s="6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</row>
    <row r="7" spans="2:41" ht="21.75" customHeight="1">
      <c r="B7" s="138" t="s">
        <v>48</v>
      </c>
      <c r="C7" s="129"/>
      <c r="D7" s="129"/>
      <c r="E7" s="129"/>
      <c r="F7" s="33">
        <v>1</v>
      </c>
      <c r="G7" s="158" t="s">
        <v>81</v>
      </c>
      <c r="H7" s="158"/>
      <c r="I7" s="158"/>
      <c r="J7" s="158"/>
      <c r="K7" s="158"/>
      <c r="L7" s="158"/>
      <c r="M7" s="158"/>
      <c r="N7" s="158"/>
      <c r="O7" s="158"/>
      <c r="P7" s="158"/>
      <c r="Q7" s="158"/>
      <c r="R7" s="158"/>
      <c r="S7" s="159"/>
      <c r="T7" s="5"/>
      <c r="U7" s="5"/>
      <c r="V7" s="127" t="s">
        <v>437</v>
      </c>
      <c r="W7" s="127"/>
      <c r="X7" s="127"/>
      <c r="Y7" s="127"/>
      <c r="Z7" s="127"/>
      <c r="AA7" s="127"/>
      <c r="AB7" s="127"/>
      <c r="AC7" s="127"/>
      <c r="AD7" s="127"/>
      <c r="AE7" s="127"/>
      <c r="AF7" s="127"/>
      <c r="AG7" s="127"/>
      <c r="AH7" s="127"/>
      <c r="AI7" s="127"/>
      <c r="AJ7" s="127"/>
      <c r="AK7" s="127"/>
      <c r="AL7" s="127"/>
      <c r="AM7" s="127"/>
      <c r="AN7" s="127"/>
      <c r="AO7" s="127"/>
    </row>
    <row r="8" spans="2:41" ht="21.75" customHeight="1" thickBot="1">
      <c r="B8" s="130"/>
      <c r="C8" s="131"/>
      <c r="D8" s="131"/>
      <c r="E8" s="131"/>
      <c r="F8" s="34">
        <v>2</v>
      </c>
      <c r="G8" s="156" t="s">
        <v>82</v>
      </c>
      <c r="H8" s="156"/>
      <c r="I8" s="156"/>
      <c r="J8" s="156"/>
      <c r="K8" s="156"/>
      <c r="L8" s="156"/>
      <c r="M8" s="156"/>
      <c r="N8" s="156"/>
      <c r="O8" s="156"/>
      <c r="P8" s="156"/>
      <c r="Q8" s="156"/>
      <c r="R8" s="156"/>
      <c r="S8" s="157"/>
      <c r="T8" s="5"/>
      <c r="U8" s="5"/>
      <c r="V8" s="127"/>
      <c r="W8" s="127"/>
      <c r="X8" s="127"/>
      <c r="Y8" s="127"/>
      <c r="Z8" s="127"/>
      <c r="AA8" s="127"/>
      <c r="AB8" s="127"/>
      <c r="AC8" s="127"/>
      <c r="AD8" s="127"/>
      <c r="AE8" s="127"/>
      <c r="AF8" s="127"/>
      <c r="AG8" s="127"/>
      <c r="AH8" s="127"/>
      <c r="AI8" s="127"/>
      <c r="AJ8" s="127"/>
      <c r="AK8" s="127"/>
      <c r="AL8" s="127"/>
      <c r="AM8" s="127"/>
      <c r="AN8" s="127"/>
      <c r="AO8" s="127"/>
    </row>
    <row r="9" spans="2:41" ht="8.1" customHeight="1" thickBot="1">
      <c r="V9" s="127"/>
      <c r="W9" s="127"/>
      <c r="X9" s="127"/>
      <c r="Y9" s="127"/>
      <c r="Z9" s="127"/>
      <c r="AA9" s="127"/>
      <c r="AB9" s="127"/>
      <c r="AC9" s="127"/>
      <c r="AD9" s="127"/>
      <c r="AE9" s="127"/>
      <c r="AF9" s="127"/>
      <c r="AG9" s="127"/>
      <c r="AH9" s="127"/>
      <c r="AI9" s="127"/>
      <c r="AJ9" s="127"/>
      <c r="AK9" s="127"/>
      <c r="AL9" s="127"/>
      <c r="AM9" s="127"/>
      <c r="AN9" s="127"/>
      <c r="AO9" s="127"/>
    </row>
    <row r="10" spans="2:41" ht="21.75" customHeight="1">
      <c r="B10" s="128" t="s">
        <v>2</v>
      </c>
      <c r="C10" s="129"/>
      <c r="D10" s="129"/>
      <c r="E10" s="129"/>
      <c r="F10" s="132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4"/>
      <c r="T10" s="5"/>
      <c r="U10" s="5"/>
      <c r="V10" s="127"/>
      <c r="W10" s="127"/>
      <c r="X10" s="127"/>
      <c r="Y10" s="127"/>
      <c r="Z10" s="127"/>
      <c r="AA10" s="127"/>
      <c r="AB10" s="127"/>
      <c r="AC10" s="127"/>
      <c r="AD10" s="127"/>
      <c r="AE10" s="127"/>
      <c r="AF10" s="127"/>
      <c r="AG10" s="127"/>
      <c r="AH10" s="127"/>
      <c r="AI10" s="127"/>
      <c r="AJ10" s="127"/>
      <c r="AK10" s="127"/>
      <c r="AL10" s="127"/>
      <c r="AM10" s="127"/>
      <c r="AN10" s="127"/>
      <c r="AO10" s="127"/>
    </row>
    <row r="11" spans="2:41" ht="21.75" customHeight="1" thickBot="1">
      <c r="B11" s="130"/>
      <c r="C11" s="131"/>
      <c r="D11" s="131"/>
      <c r="E11" s="131"/>
      <c r="F11" s="135"/>
      <c r="G11" s="136"/>
      <c r="H11" s="136"/>
      <c r="I11" s="136"/>
      <c r="J11" s="136"/>
      <c r="K11" s="136"/>
      <c r="L11" s="136"/>
      <c r="M11" s="136"/>
      <c r="N11" s="136"/>
      <c r="O11" s="136"/>
      <c r="P11" s="136"/>
      <c r="Q11" s="136"/>
      <c r="R11" s="136"/>
      <c r="S11" s="137"/>
      <c r="T11" s="5"/>
      <c r="U11" s="5"/>
      <c r="V11" s="127"/>
      <c r="W11" s="127"/>
      <c r="X11" s="127"/>
      <c r="Y11" s="127"/>
      <c r="Z11" s="127"/>
      <c r="AA11" s="127"/>
      <c r="AB11" s="127"/>
      <c r="AC11" s="127"/>
      <c r="AD11" s="127"/>
      <c r="AE11" s="127"/>
      <c r="AF11" s="127"/>
      <c r="AG11" s="127"/>
      <c r="AH11" s="127"/>
      <c r="AI11" s="127"/>
      <c r="AJ11" s="127"/>
      <c r="AK11" s="127"/>
      <c r="AL11" s="127"/>
      <c r="AM11" s="127"/>
      <c r="AN11" s="127"/>
      <c r="AO11" s="127"/>
    </row>
    <row r="12" spans="2:41" ht="8.1" customHeight="1" thickBot="1">
      <c r="B12" s="6"/>
      <c r="C12" s="6"/>
      <c r="D12" s="6"/>
      <c r="E12" s="6"/>
      <c r="F12" s="5"/>
      <c r="V12" s="127"/>
      <c r="W12" s="127"/>
      <c r="X12" s="127"/>
      <c r="Y12" s="127"/>
      <c r="Z12" s="127"/>
      <c r="AA12" s="127"/>
      <c r="AB12" s="127"/>
      <c r="AC12" s="127"/>
      <c r="AD12" s="127"/>
      <c r="AE12" s="127"/>
      <c r="AF12" s="127"/>
      <c r="AG12" s="127"/>
      <c r="AH12" s="127"/>
      <c r="AI12" s="127"/>
      <c r="AJ12" s="127"/>
      <c r="AK12" s="127"/>
      <c r="AL12" s="127"/>
      <c r="AM12" s="127"/>
      <c r="AN12" s="127"/>
      <c r="AO12" s="127"/>
    </row>
    <row r="13" spans="2:41" ht="21.75" customHeight="1">
      <c r="B13" s="138" t="s">
        <v>3</v>
      </c>
      <c r="C13" s="139"/>
      <c r="D13" s="139"/>
      <c r="E13" s="139"/>
      <c r="F13" s="160" t="s">
        <v>427</v>
      </c>
      <c r="G13" s="113" t="s">
        <v>431</v>
      </c>
      <c r="H13" s="113"/>
      <c r="I13" s="113"/>
      <c r="J13" s="113"/>
      <c r="K13" s="113"/>
      <c r="L13" s="113"/>
      <c r="M13" s="113"/>
      <c r="N13" s="113"/>
      <c r="O13" s="113"/>
      <c r="P13" s="113"/>
      <c r="Q13" s="113"/>
      <c r="R13" s="113"/>
      <c r="S13" s="162"/>
      <c r="V13" s="127"/>
      <c r="W13" s="127"/>
      <c r="X13" s="127"/>
      <c r="Y13" s="127"/>
      <c r="Z13" s="127"/>
      <c r="AA13" s="127"/>
      <c r="AB13" s="127"/>
      <c r="AC13" s="127"/>
      <c r="AD13" s="127"/>
      <c r="AE13" s="127"/>
      <c r="AF13" s="127"/>
      <c r="AG13" s="127"/>
      <c r="AH13" s="127"/>
      <c r="AI13" s="127"/>
      <c r="AJ13" s="127"/>
      <c r="AK13" s="127"/>
      <c r="AL13" s="127"/>
      <c r="AM13" s="127"/>
      <c r="AN13" s="127"/>
      <c r="AO13" s="127"/>
    </row>
    <row r="14" spans="2:41" ht="21.75" customHeight="1">
      <c r="B14" s="140"/>
      <c r="C14" s="141"/>
      <c r="D14" s="141"/>
      <c r="E14" s="141"/>
      <c r="F14" s="161"/>
      <c r="G14" s="113"/>
      <c r="H14" s="113"/>
      <c r="I14" s="113"/>
      <c r="J14" s="113"/>
      <c r="K14" s="113"/>
      <c r="L14" s="113"/>
      <c r="M14" s="113"/>
      <c r="N14" s="113"/>
      <c r="O14" s="113"/>
      <c r="P14" s="113"/>
      <c r="Q14" s="113"/>
      <c r="R14" s="113"/>
      <c r="S14" s="162"/>
      <c r="V14" s="127"/>
      <c r="W14" s="127"/>
      <c r="X14" s="127"/>
      <c r="Y14" s="127"/>
      <c r="Z14" s="127"/>
      <c r="AA14" s="127"/>
      <c r="AB14" s="127"/>
      <c r="AC14" s="127"/>
      <c r="AD14" s="127"/>
      <c r="AE14" s="127"/>
      <c r="AF14" s="127"/>
      <c r="AG14" s="127"/>
      <c r="AH14" s="127"/>
      <c r="AI14" s="127"/>
      <c r="AJ14" s="127"/>
      <c r="AK14" s="127"/>
      <c r="AL14" s="127"/>
      <c r="AM14" s="127"/>
      <c r="AN14" s="127"/>
      <c r="AO14" s="127"/>
    </row>
    <row r="15" spans="2:41" ht="21.75" customHeight="1">
      <c r="B15" s="140"/>
      <c r="C15" s="141"/>
      <c r="D15" s="141"/>
      <c r="E15" s="141"/>
      <c r="F15" s="103" t="s">
        <v>424</v>
      </c>
      <c r="G15" s="185"/>
      <c r="H15" s="186"/>
      <c r="I15" s="186"/>
      <c r="J15" s="186"/>
      <c r="K15" s="186"/>
      <c r="L15" s="186"/>
      <c r="M15" s="186"/>
      <c r="N15" s="186"/>
      <c r="O15" s="186"/>
      <c r="P15" s="186"/>
      <c r="Q15" s="186"/>
      <c r="R15" s="186"/>
      <c r="S15" s="187"/>
      <c r="V15" s="127"/>
      <c r="W15" s="127"/>
      <c r="X15" s="127"/>
      <c r="Y15" s="127"/>
      <c r="Z15" s="127"/>
      <c r="AA15" s="127"/>
      <c r="AB15" s="127"/>
      <c r="AC15" s="127"/>
      <c r="AD15" s="127"/>
      <c r="AE15" s="127"/>
      <c r="AF15" s="127"/>
      <c r="AG15" s="127"/>
      <c r="AH15" s="127"/>
      <c r="AI15" s="127"/>
      <c r="AJ15" s="127"/>
      <c r="AK15" s="127"/>
      <c r="AL15" s="127"/>
      <c r="AM15" s="127"/>
      <c r="AN15" s="127"/>
      <c r="AO15" s="127"/>
    </row>
    <row r="16" spans="2:41" ht="21.75" customHeight="1">
      <c r="B16" s="140"/>
      <c r="C16" s="141"/>
      <c r="D16" s="141"/>
      <c r="E16" s="141"/>
      <c r="F16" s="103" t="s">
        <v>429</v>
      </c>
      <c r="G16" s="188" t="s">
        <v>430</v>
      </c>
      <c r="H16" s="189"/>
      <c r="I16" s="189"/>
      <c r="J16" s="189"/>
      <c r="K16" s="189"/>
      <c r="L16" s="189"/>
      <c r="M16" s="189"/>
      <c r="N16" s="189"/>
      <c r="O16" s="189"/>
      <c r="P16" s="189"/>
      <c r="Q16" s="189"/>
      <c r="R16" s="189"/>
      <c r="S16" s="190"/>
      <c r="V16" s="127"/>
      <c r="W16" s="127"/>
      <c r="X16" s="127"/>
      <c r="Y16" s="127"/>
      <c r="Z16" s="127"/>
      <c r="AA16" s="127"/>
      <c r="AB16" s="127"/>
      <c r="AC16" s="127"/>
      <c r="AD16" s="127"/>
      <c r="AE16" s="127"/>
      <c r="AF16" s="127"/>
      <c r="AG16" s="127"/>
      <c r="AH16" s="127"/>
      <c r="AI16" s="127"/>
      <c r="AJ16" s="127"/>
      <c r="AK16" s="127"/>
      <c r="AL16" s="127"/>
      <c r="AM16" s="127"/>
      <c r="AN16" s="127"/>
      <c r="AO16" s="127"/>
    </row>
    <row r="17" spans="2:41" ht="21.75" customHeight="1">
      <c r="B17" s="140"/>
      <c r="C17" s="141"/>
      <c r="D17" s="141"/>
      <c r="E17" s="141"/>
      <c r="F17" s="103" t="s">
        <v>423</v>
      </c>
      <c r="G17" s="191" t="s">
        <v>430</v>
      </c>
      <c r="H17" s="192"/>
      <c r="I17" s="192"/>
      <c r="J17" s="192"/>
      <c r="K17" s="192"/>
      <c r="L17" s="192"/>
      <c r="M17" s="192"/>
      <c r="N17" s="192"/>
      <c r="O17" s="192"/>
      <c r="P17" s="192"/>
      <c r="Q17" s="192"/>
      <c r="R17" s="192"/>
      <c r="S17" s="193"/>
      <c r="V17" s="127"/>
      <c r="W17" s="127"/>
      <c r="X17" s="127"/>
      <c r="Y17" s="127"/>
      <c r="Z17" s="127"/>
      <c r="AA17" s="127"/>
      <c r="AB17" s="127"/>
      <c r="AC17" s="127"/>
      <c r="AD17" s="127"/>
      <c r="AE17" s="127"/>
      <c r="AF17" s="127"/>
      <c r="AG17" s="127"/>
      <c r="AH17" s="127"/>
      <c r="AI17" s="127"/>
      <c r="AJ17" s="127"/>
      <c r="AK17" s="127"/>
      <c r="AL17" s="127"/>
      <c r="AM17" s="127"/>
      <c r="AN17" s="127"/>
      <c r="AO17" s="127"/>
    </row>
    <row r="18" spans="2:41" ht="21.75" customHeight="1">
      <c r="B18" s="140"/>
      <c r="C18" s="141"/>
      <c r="D18" s="141"/>
      <c r="E18" s="141"/>
      <c r="F18" s="170" t="s">
        <v>425</v>
      </c>
      <c r="G18" s="172" t="s">
        <v>64</v>
      </c>
      <c r="H18" s="172"/>
      <c r="I18" s="172"/>
      <c r="J18" s="172"/>
      <c r="K18" s="172"/>
      <c r="L18" s="172"/>
      <c r="M18" s="172"/>
      <c r="N18" s="172"/>
      <c r="O18" s="172"/>
      <c r="P18" s="172"/>
      <c r="Q18" s="172"/>
      <c r="R18" s="172"/>
      <c r="S18" s="173"/>
      <c r="T18" s="28"/>
      <c r="U18" s="28"/>
      <c r="V18" s="127"/>
      <c r="W18" s="127"/>
      <c r="X18" s="127"/>
      <c r="Y18" s="127"/>
      <c r="Z18" s="127"/>
      <c r="AA18" s="127"/>
      <c r="AB18" s="127"/>
      <c r="AC18" s="127"/>
      <c r="AD18" s="127"/>
      <c r="AE18" s="127"/>
      <c r="AF18" s="127"/>
      <c r="AG18" s="127"/>
      <c r="AH18" s="127"/>
      <c r="AI18" s="127"/>
      <c r="AJ18" s="127"/>
      <c r="AK18" s="127"/>
      <c r="AL18" s="127"/>
      <c r="AM18" s="127"/>
      <c r="AN18" s="127"/>
      <c r="AO18" s="127"/>
    </row>
    <row r="19" spans="2:41" ht="21.75" customHeight="1">
      <c r="B19" s="140"/>
      <c r="C19" s="141"/>
      <c r="D19" s="141"/>
      <c r="E19" s="141"/>
      <c r="F19" s="170"/>
      <c r="G19" s="172"/>
      <c r="H19" s="172"/>
      <c r="I19" s="172"/>
      <c r="J19" s="172"/>
      <c r="K19" s="172"/>
      <c r="L19" s="172"/>
      <c r="M19" s="172"/>
      <c r="N19" s="172"/>
      <c r="O19" s="172"/>
      <c r="P19" s="172"/>
      <c r="Q19" s="172"/>
      <c r="R19" s="172"/>
      <c r="S19" s="173"/>
      <c r="T19" s="28"/>
      <c r="U19" s="28"/>
      <c r="V19" s="127"/>
      <c r="W19" s="127"/>
      <c r="X19" s="127"/>
      <c r="Y19" s="127"/>
      <c r="Z19" s="127"/>
      <c r="AA19" s="127"/>
      <c r="AB19" s="127"/>
      <c r="AC19" s="127"/>
      <c r="AD19" s="127"/>
      <c r="AE19" s="127"/>
      <c r="AF19" s="127"/>
      <c r="AG19" s="127"/>
      <c r="AH19" s="127"/>
      <c r="AI19" s="127"/>
      <c r="AJ19" s="127"/>
      <c r="AK19" s="127"/>
      <c r="AL19" s="127"/>
      <c r="AM19" s="127"/>
      <c r="AN19" s="127"/>
      <c r="AO19" s="127"/>
    </row>
    <row r="20" spans="2:41" ht="21.75" customHeight="1">
      <c r="B20" s="140"/>
      <c r="C20" s="141"/>
      <c r="D20" s="141"/>
      <c r="E20" s="141"/>
      <c r="F20" s="161"/>
      <c r="G20" s="172"/>
      <c r="H20" s="172"/>
      <c r="I20" s="172"/>
      <c r="J20" s="172"/>
      <c r="K20" s="172"/>
      <c r="L20" s="172"/>
      <c r="M20" s="172"/>
      <c r="N20" s="172"/>
      <c r="O20" s="172"/>
      <c r="P20" s="172"/>
      <c r="Q20" s="172"/>
      <c r="R20" s="172"/>
      <c r="S20" s="173"/>
      <c r="T20" s="28"/>
      <c r="U20" s="28"/>
      <c r="V20" s="127"/>
      <c r="W20" s="127"/>
      <c r="X20" s="127"/>
      <c r="Y20" s="127"/>
      <c r="Z20" s="127"/>
      <c r="AA20" s="127"/>
      <c r="AB20" s="127"/>
      <c r="AC20" s="127"/>
      <c r="AD20" s="127"/>
      <c r="AE20" s="127"/>
      <c r="AF20" s="127"/>
      <c r="AG20" s="127"/>
      <c r="AH20" s="127"/>
      <c r="AI20" s="127"/>
      <c r="AJ20" s="127"/>
      <c r="AK20" s="127"/>
      <c r="AL20" s="127"/>
      <c r="AM20" s="127"/>
      <c r="AN20" s="127"/>
      <c r="AO20" s="127"/>
    </row>
    <row r="21" spans="2:41" ht="21.75" customHeight="1">
      <c r="B21" s="140"/>
      <c r="C21" s="141"/>
      <c r="D21" s="141"/>
      <c r="E21" s="141"/>
      <c r="F21" s="170" t="s">
        <v>426</v>
      </c>
      <c r="G21" s="172" t="s">
        <v>65</v>
      </c>
      <c r="H21" s="172"/>
      <c r="I21" s="172"/>
      <c r="J21" s="172"/>
      <c r="K21" s="172"/>
      <c r="L21" s="172"/>
      <c r="M21" s="172"/>
      <c r="N21" s="172"/>
      <c r="O21" s="172"/>
      <c r="P21" s="172"/>
      <c r="Q21" s="172"/>
      <c r="R21" s="172"/>
      <c r="S21" s="173"/>
      <c r="T21" s="28"/>
      <c r="U21" s="28"/>
      <c r="V21" s="127"/>
      <c r="W21" s="127"/>
      <c r="X21" s="127"/>
      <c r="Y21" s="127"/>
      <c r="Z21" s="127"/>
      <c r="AA21" s="127"/>
      <c r="AB21" s="127"/>
      <c r="AC21" s="127"/>
      <c r="AD21" s="127"/>
      <c r="AE21" s="127"/>
      <c r="AF21" s="127"/>
      <c r="AG21" s="127"/>
      <c r="AH21" s="127"/>
      <c r="AI21" s="127"/>
      <c r="AJ21" s="127"/>
      <c r="AK21" s="127"/>
      <c r="AL21" s="127"/>
      <c r="AM21" s="127"/>
      <c r="AN21" s="127"/>
      <c r="AO21" s="127"/>
    </row>
    <row r="22" spans="2:41" ht="21.75" customHeight="1">
      <c r="B22" s="140"/>
      <c r="C22" s="141"/>
      <c r="D22" s="141"/>
      <c r="E22" s="141"/>
      <c r="F22" s="170"/>
      <c r="G22" s="172"/>
      <c r="H22" s="172"/>
      <c r="I22" s="172"/>
      <c r="J22" s="172"/>
      <c r="K22" s="172"/>
      <c r="L22" s="172"/>
      <c r="M22" s="172"/>
      <c r="N22" s="172"/>
      <c r="O22" s="172"/>
      <c r="P22" s="172"/>
      <c r="Q22" s="172"/>
      <c r="R22" s="172"/>
      <c r="S22" s="173"/>
      <c r="T22" s="28"/>
      <c r="U22" s="28"/>
      <c r="V22" s="127"/>
      <c r="W22" s="127"/>
      <c r="X22" s="127"/>
      <c r="Y22" s="127"/>
      <c r="Z22" s="127"/>
      <c r="AA22" s="127"/>
      <c r="AB22" s="127"/>
      <c r="AC22" s="127"/>
      <c r="AD22" s="127"/>
      <c r="AE22" s="127"/>
      <c r="AF22" s="127"/>
      <c r="AG22" s="127"/>
      <c r="AH22" s="127"/>
      <c r="AI22" s="127"/>
      <c r="AJ22" s="127"/>
      <c r="AK22" s="127"/>
      <c r="AL22" s="127"/>
      <c r="AM22" s="127"/>
      <c r="AN22" s="127"/>
      <c r="AO22" s="127"/>
    </row>
    <row r="23" spans="2:41" ht="21.75" customHeight="1" thickBot="1">
      <c r="B23" s="142"/>
      <c r="C23" s="143"/>
      <c r="D23" s="143"/>
      <c r="E23" s="143"/>
      <c r="F23" s="171"/>
      <c r="G23" s="174"/>
      <c r="H23" s="174"/>
      <c r="I23" s="174"/>
      <c r="J23" s="174"/>
      <c r="K23" s="174"/>
      <c r="L23" s="174"/>
      <c r="M23" s="174"/>
      <c r="N23" s="174"/>
      <c r="O23" s="174"/>
      <c r="P23" s="174"/>
      <c r="Q23" s="174"/>
      <c r="R23" s="174"/>
      <c r="S23" s="175"/>
      <c r="T23" s="28"/>
      <c r="U23" s="28"/>
      <c r="V23" s="127"/>
      <c r="W23" s="127"/>
      <c r="X23" s="127"/>
      <c r="Y23" s="127"/>
      <c r="Z23" s="127"/>
      <c r="AA23" s="127"/>
      <c r="AB23" s="127"/>
      <c r="AC23" s="127"/>
      <c r="AD23" s="127"/>
      <c r="AE23" s="127"/>
      <c r="AF23" s="127"/>
      <c r="AG23" s="127"/>
      <c r="AH23" s="127"/>
      <c r="AI23" s="127"/>
      <c r="AJ23" s="127"/>
      <c r="AK23" s="127"/>
      <c r="AL23" s="127"/>
      <c r="AM23" s="127"/>
      <c r="AN23" s="127"/>
      <c r="AO23" s="127"/>
    </row>
    <row r="24" spans="2:41" ht="8.1" customHeight="1" thickBot="1">
      <c r="V24" s="127"/>
      <c r="W24" s="127"/>
      <c r="X24" s="127"/>
      <c r="Y24" s="127"/>
      <c r="Z24" s="127"/>
      <c r="AA24" s="127"/>
      <c r="AB24" s="127"/>
      <c r="AC24" s="127"/>
      <c r="AD24" s="127"/>
      <c r="AE24" s="127"/>
      <c r="AF24" s="127"/>
      <c r="AG24" s="127"/>
      <c r="AH24" s="127"/>
      <c r="AI24" s="127"/>
      <c r="AJ24" s="127"/>
      <c r="AK24" s="127"/>
      <c r="AL24" s="127"/>
      <c r="AM24" s="127"/>
      <c r="AN24" s="127"/>
      <c r="AO24" s="127"/>
    </row>
    <row r="25" spans="2:41" ht="21.75" customHeight="1">
      <c r="B25" s="176" t="s">
        <v>432</v>
      </c>
      <c r="C25" s="176"/>
      <c r="D25" s="176"/>
      <c r="E25" s="176"/>
      <c r="F25" s="105" t="s">
        <v>434</v>
      </c>
      <c r="G25" s="106">
        <v>2025</v>
      </c>
      <c r="H25" s="104">
        <v>2026</v>
      </c>
      <c r="I25" s="104">
        <v>2027</v>
      </c>
      <c r="J25" s="106">
        <v>2028</v>
      </c>
      <c r="K25" s="109">
        <v>2029</v>
      </c>
      <c r="L25" s="109">
        <v>2030</v>
      </c>
      <c r="M25" s="106">
        <v>2031</v>
      </c>
      <c r="N25" s="109">
        <v>2032</v>
      </c>
      <c r="O25" s="109">
        <v>2033</v>
      </c>
      <c r="P25" s="106">
        <v>2034</v>
      </c>
      <c r="Q25" s="179" t="s">
        <v>419</v>
      </c>
      <c r="R25" s="180"/>
      <c r="S25" s="181"/>
      <c r="T25" s="5"/>
      <c r="U25" s="5"/>
      <c r="V25" s="127"/>
      <c r="W25" s="127"/>
      <c r="X25" s="127"/>
      <c r="Y25" s="127"/>
      <c r="Z25" s="127"/>
      <c r="AA25" s="127"/>
      <c r="AB25" s="127"/>
      <c r="AC25" s="127"/>
      <c r="AD25" s="127"/>
      <c r="AE25" s="127"/>
      <c r="AF25" s="127"/>
      <c r="AG25" s="127"/>
      <c r="AH25" s="127"/>
      <c r="AI25" s="127"/>
      <c r="AJ25" s="127"/>
      <c r="AK25" s="127"/>
      <c r="AL25" s="127"/>
      <c r="AM25" s="127"/>
      <c r="AN25" s="127"/>
      <c r="AO25" s="127"/>
    </row>
    <row r="26" spans="2:41" ht="21.75" customHeight="1">
      <c r="B26" s="177"/>
      <c r="C26" s="177"/>
      <c r="D26" s="177"/>
      <c r="E26" s="177"/>
      <c r="F26" s="103" t="s">
        <v>433</v>
      </c>
      <c r="G26" s="107"/>
      <c r="H26" s="108"/>
      <c r="I26" s="108"/>
      <c r="J26" s="108"/>
      <c r="K26" s="108"/>
      <c r="L26" s="108"/>
      <c r="M26" s="108"/>
      <c r="N26" s="108"/>
      <c r="O26" s="108"/>
      <c r="P26" s="107"/>
      <c r="Q26" s="182">
        <f>SUM(G26:P26)</f>
        <v>0</v>
      </c>
      <c r="R26" s="183"/>
      <c r="S26" s="184"/>
      <c r="T26" s="5"/>
      <c r="U26" s="5"/>
      <c r="V26" s="127"/>
      <c r="W26" s="127"/>
      <c r="X26" s="127"/>
      <c r="Y26" s="127"/>
      <c r="Z26" s="127"/>
      <c r="AA26" s="127"/>
      <c r="AB26" s="127"/>
      <c r="AC26" s="127"/>
      <c r="AD26" s="127"/>
      <c r="AE26" s="127"/>
      <c r="AF26" s="127"/>
      <c r="AG26" s="127"/>
      <c r="AH26" s="127"/>
      <c r="AI26" s="127"/>
      <c r="AJ26" s="127"/>
      <c r="AK26" s="127"/>
      <c r="AL26" s="127"/>
      <c r="AM26" s="127"/>
      <c r="AN26" s="127"/>
      <c r="AO26" s="127"/>
    </row>
    <row r="27" spans="2:41" ht="8.1" customHeight="1" thickBot="1">
      <c r="B27" s="177"/>
      <c r="C27" s="177"/>
      <c r="D27" s="177"/>
      <c r="E27" s="177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</row>
    <row r="28" spans="2:41" ht="21.75" customHeight="1">
      <c r="B28" s="177"/>
      <c r="C28" s="177"/>
      <c r="D28" s="177"/>
      <c r="E28" s="177"/>
      <c r="F28" s="167" t="s">
        <v>438</v>
      </c>
      <c r="G28" s="168"/>
      <c r="H28" s="168"/>
      <c r="I28" s="168"/>
      <c r="J28" s="168"/>
      <c r="K28" s="168"/>
      <c r="L28" s="167" t="s">
        <v>418</v>
      </c>
      <c r="M28" s="168"/>
      <c r="N28" s="168"/>
      <c r="O28" s="168"/>
      <c r="P28" s="168"/>
      <c r="Q28" s="168"/>
      <c r="R28" s="163" t="s">
        <v>4</v>
      </c>
      <c r="S28" s="164"/>
      <c r="T28" s="5"/>
      <c r="U28" s="5"/>
      <c r="V28" s="7"/>
      <c r="W28" s="7"/>
      <c r="X28" s="7"/>
      <c r="Y28" s="7"/>
      <c r="Z28" s="7"/>
      <c r="AA28" s="7"/>
      <c r="AB28" s="7"/>
      <c r="AC28" s="7"/>
      <c r="AD28" s="7"/>
      <c r="AE28" s="7"/>
    </row>
    <row r="29" spans="2:41" ht="21.75" customHeight="1">
      <c r="B29" s="177"/>
      <c r="C29" s="177"/>
      <c r="D29" s="177"/>
      <c r="E29" s="177"/>
      <c r="F29" s="169"/>
      <c r="G29" s="169"/>
      <c r="H29" s="169"/>
      <c r="I29" s="169"/>
      <c r="J29" s="169"/>
      <c r="K29" s="169"/>
      <c r="L29" s="169"/>
      <c r="M29" s="169"/>
      <c r="N29" s="169"/>
      <c r="O29" s="169"/>
      <c r="P29" s="169"/>
      <c r="Q29" s="169"/>
      <c r="R29" s="165"/>
      <c r="S29" s="166"/>
      <c r="T29" s="5"/>
      <c r="U29" s="5"/>
      <c r="V29" s="7"/>
      <c r="W29" s="7"/>
      <c r="X29" s="7"/>
      <c r="Y29" s="7"/>
      <c r="Z29" s="7"/>
      <c r="AA29" s="7"/>
      <c r="AB29" s="7"/>
      <c r="AC29" s="7"/>
      <c r="AD29" s="7"/>
      <c r="AE29" s="7"/>
    </row>
    <row r="30" spans="2:41" ht="21.75" customHeight="1" thickBot="1">
      <c r="B30" s="178"/>
      <c r="C30" s="178"/>
      <c r="D30" s="178"/>
      <c r="E30" s="178"/>
      <c r="F30" s="196">
        <f>SUM(G26:P26)</f>
        <v>0</v>
      </c>
      <c r="G30" s="197"/>
      <c r="H30" s="197"/>
      <c r="I30" s="197"/>
      <c r="J30" s="197"/>
      <c r="K30" s="197"/>
      <c r="L30" s="197">
        <f>SUM(G26:P26)/10</f>
        <v>0</v>
      </c>
      <c r="M30" s="197"/>
      <c r="N30" s="197"/>
      <c r="O30" s="197"/>
      <c r="P30" s="197"/>
      <c r="Q30" s="197"/>
      <c r="R30" s="194" t="s">
        <v>428</v>
      </c>
      <c r="S30" s="195"/>
      <c r="T30" s="5"/>
      <c r="U30" s="5"/>
      <c r="V30" s="7"/>
      <c r="W30" s="7"/>
      <c r="X30" s="7"/>
      <c r="Y30" s="7"/>
      <c r="Z30" s="7"/>
      <c r="AA30" s="7"/>
      <c r="AB30" s="7"/>
      <c r="AC30" s="7"/>
      <c r="AD30" s="7"/>
      <c r="AE30" s="7"/>
    </row>
    <row r="31" spans="2:41" ht="8.1" customHeight="1">
      <c r="V31" s="7"/>
      <c r="W31" s="7"/>
      <c r="X31" s="7"/>
      <c r="Y31" s="7"/>
      <c r="Z31" s="7"/>
      <c r="AA31" s="7"/>
      <c r="AB31" s="7"/>
      <c r="AC31" s="7"/>
      <c r="AD31" s="7"/>
      <c r="AE31" s="7"/>
    </row>
    <row r="32" spans="2:41"/>
    <row r="33"/>
    <row r="34"/>
    <row r="35"/>
    <row r="36"/>
    <row r="37"/>
    <row r="38"/>
    <row r="39"/>
    <row r="40"/>
    <row r="41"/>
    <row r="42"/>
    <row r="43"/>
    <row r="44"/>
    <row r="45"/>
    <row r="46"/>
    <row r="47"/>
    <row r="48"/>
    <row r="49"/>
    <row r="50"/>
    <row r="51"/>
    <row r="52"/>
    <row r="53"/>
    <row r="54"/>
    <row r="55"/>
    <row r="56"/>
    <row r="57"/>
    <row r="58"/>
    <row r="59"/>
    <row r="60"/>
    <row r="61"/>
    <row r="62"/>
    <row r="63"/>
    <row r="64"/>
    <row r="65"/>
    <row r="66"/>
    <row r="67"/>
    <row r="68"/>
    <row r="69"/>
    <row r="70"/>
    <row r="71"/>
    <row r="72"/>
    <row r="73"/>
    <row r="74"/>
    <row r="75"/>
    <row r="76"/>
    <row r="77"/>
    <row r="78"/>
    <row r="79"/>
    <row r="80"/>
    <row r="81"/>
    <row r="82"/>
    <row r="83"/>
    <row r="84"/>
    <row r="85"/>
    <row r="86"/>
    <row r="87"/>
    <row r="88"/>
    <row r="89"/>
    <row r="90"/>
    <row r="91"/>
    <row r="92"/>
    <row r="93"/>
    <row r="94"/>
    <row r="95"/>
    <row r="96"/>
    <row r="97"/>
    <row r="98"/>
    <row r="99"/>
    <row r="100"/>
  </sheetData>
  <mergeCells count="29">
    <mergeCell ref="B25:E30"/>
    <mergeCell ref="Q25:S25"/>
    <mergeCell ref="Q26:S26"/>
    <mergeCell ref="G15:S15"/>
    <mergeCell ref="G16:S16"/>
    <mergeCell ref="G17:S17"/>
    <mergeCell ref="R30:S30"/>
    <mergeCell ref="F30:K30"/>
    <mergeCell ref="L30:Q30"/>
    <mergeCell ref="V7:AO26"/>
    <mergeCell ref="G7:S7"/>
    <mergeCell ref="F13:F14"/>
    <mergeCell ref="G13:S14"/>
    <mergeCell ref="R28:S29"/>
    <mergeCell ref="L28:Q29"/>
    <mergeCell ref="F28:K29"/>
    <mergeCell ref="F18:F20"/>
    <mergeCell ref="F21:F23"/>
    <mergeCell ref="G18:S20"/>
    <mergeCell ref="G21:S23"/>
    <mergeCell ref="B10:E11"/>
    <mergeCell ref="F10:S11"/>
    <mergeCell ref="B13:E23"/>
    <mergeCell ref="B2:S2"/>
    <mergeCell ref="B4:E5"/>
    <mergeCell ref="F4:S5"/>
    <mergeCell ref="B7:E8"/>
    <mergeCell ref="B6:S6"/>
    <mergeCell ref="G8:S8"/>
  </mergeCells>
  <phoneticPr fontId="3" type="noConversion"/>
  <dataValidations count="1">
    <dataValidation type="list" allowBlank="1" showInputMessage="1" showErrorMessage="1" sqref="G15:S15">
      <formula1>"시설, R&amp;D, 시설+R&amp;D"</formula1>
    </dataValidation>
  </dataValidations>
  <printOptions headings="1" gridLines="1"/>
  <pageMargins left="0.7" right="0.7" top="0.75" bottom="0.75" header="0.3" footer="0.3"/>
  <pageSetup paperSize="9" scale="75" orientation="portrait" r:id="rId1"/>
  <colBreaks count="1" manualBreakCount="1">
    <brk id="20" max="82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S72"/>
  <sheetViews>
    <sheetView showGridLines="0" showRowColHeaders="0" zoomScale="115" zoomScaleNormal="115" zoomScaleSheetLayoutView="160" workbookViewId="0">
      <selection activeCell="Z2" sqref="Z2:AO2"/>
    </sheetView>
  </sheetViews>
  <sheetFormatPr defaultColWidth="0" defaultRowHeight="16.5" zeroHeight="1"/>
  <cols>
    <col min="1" max="1" width="2.375" customWidth="1"/>
    <col min="2" max="24" width="3.5" customWidth="1"/>
    <col min="25" max="45" width="3.625" customWidth="1"/>
    <col min="46" max="16384" width="9" hidden="1"/>
  </cols>
  <sheetData>
    <row r="1" spans="2:45" ht="17.25" customHeight="1" thickBot="1"/>
    <row r="2" spans="2:45" ht="27" customHeight="1" thickBot="1">
      <c r="B2" s="144" t="s">
        <v>49</v>
      </c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45"/>
      <c r="T2" s="145"/>
      <c r="U2" s="145"/>
      <c r="V2" s="145"/>
      <c r="W2" s="146"/>
      <c r="Y2" s="14"/>
      <c r="Z2" s="25"/>
    </row>
    <row r="3" spans="2:45" ht="12" customHeight="1" thickBot="1">
      <c r="Y3" s="15"/>
    </row>
    <row r="4" spans="2:45" ht="21.75" customHeight="1" thickBot="1">
      <c r="B4" s="230" t="s">
        <v>74</v>
      </c>
      <c r="C4" s="231"/>
      <c r="D4" s="231"/>
      <c r="E4" s="231"/>
      <c r="F4" s="232" t="s">
        <v>75</v>
      </c>
      <c r="G4" s="232"/>
      <c r="H4" s="232"/>
      <c r="I4" s="232"/>
      <c r="J4" s="232"/>
      <c r="K4" s="232"/>
      <c r="L4" s="232"/>
      <c r="M4" s="232"/>
      <c r="N4" s="232"/>
      <c r="O4" s="232"/>
      <c r="P4" s="232"/>
      <c r="Q4" s="232"/>
      <c r="R4" s="232"/>
      <c r="S4" s="232"/>
      <c r="T4" s="232"/>
      <c r="U4" s="232"/>
      <c r="V4" s="232"/>
      <c r="W4" s="233"/>
      <c r="Y4" s="15"/>
    </row>
    <row r="5" spans="2:45" ht="12" customHeight="1" thickBot="1">
      <c r="Y5" s="15"/>
    </row>
    <row r="6" spans="2:45" s="29" customFormat="1" ht="21.75" customHeight="1">
      <c r="B6" s="228" t="s">
        <v>10</v>
      </c>
      <c r="C6" s="229"/>
      <c r="D6" s="229"/>
      <c r="E6" s="229"/>
      <c r="F6" s="129" t="s">
        <v>51</v>
      </c>
      <c r="G6" s="129"/>
      <c r="H6" s="129"/>
      <c r="I6" s="129"/>
      <c r="J6" s="129"/>
      <c r="K6" s="129"/>
      <c r="L6" s="129"/>
      <c r="M6" s="129"/>
      <c r="N6" s="129"/>
      <c r="O6" s="129"/>
      <c r="P6" s="129"/>
      <c r="Q6" s="129" t="s">
        <v>50</v>
      </c>
      <c r="R6" s="129"/>
      <c r="S6" s="129"/>
      <c r="T6" s="129"/>
      <c r="U6" s="129" t="s">
        <v>4</v>
      </c>
      <c r="V6" s="129"/>
      <c r="W6" s="227"/>
      <c r="Y6" s="10"/>
    </row>
    <row r="7" spans="2:45" s="29" customFormat="1" ht="21.75" customHeight="1">
      <c r="B7" s="218" t="s">
        <v>54</v>
      </c>
      <c r="C7" s="219"/>
      <c r="D7" s="219"/>
      <c r="E7" s="219"/>
      <c r="F7" s="220" t="s">
        <v>57</v>
      </c>
      <c r="G7" s="220"/>
      <c r="H7" s="220"/>
      <c r="I7" s="220"/>
      <c r="J7" s="220"/>
      <c r="K7" s="220"/>
      <c r="L7" s="220"/>
      <c r="M7" s="220"/>
      <c r="N7" s="220"/>
      <c r="O7" s="220"/>
      <c r="P7" s="220"/>
      <c r="Q7" s="242">
        <f>Q8*Q11*10^-3</f>
        <v>49.634656400000004</v>
      </c>
      <c r="R7" s="242"/>
      <c r="S7" s="242"/>
      <c r="T7" s="242"/>
      <c r="U7" s="234" t="s">
        <v>53</v>
      </c>
      <c r="V7" s="234"/>
      <c r="W7" s="235"/>
      <c r="Y7" s="10"/>
      <c r="Z7" s="127" t="s">
        <v>120</v>
      </c>
      <c r="AA7" s="202"/>
      <c r="AB7" s="202"/>
      <c r="AC7" s="202"/>
      <c r="AD7" s="202"/>
      <c r="AE7" s="202"/>
      <c r="AF7" s="202"/>
      <c r="AG7" s="202"/>
      <c r="AH7" s="202"/>
      <c r="AI7" s="202"/>
      <c r="AJ7" s="202"/>
      <c r="AK7" s="202"/>
      <c r="AL7" s="202"/>
      <c r="AM7" s="202"/>
      <c r="AN7" s="202"/>
      <c r="AO7" s="202"/>
      <c r="AP7" s="202"/>
      <c r="AQ7" s="202"/>
      <c r="AR7" s="202"/>
      <c r="AS7" s="202"/>
    </row>
    <row r="8" spans="2:45" s="29" customFormat="1" ht="21.75" customHeight="1">
      <c r="B8" s="224" t="s">
        <v>76</v>
      </c>
      <c r="C8" s="225"/>
      <c r="D8" s="225"/>
      <c r="E8" s="226"/>
      <c r="F8" s="221" t="s">
        <v>77</v>
      </c>
      <c r="G8" s="222"/>
      <c r="H8" s="222"/>
      <c r="I8" s="222"/>
      <c r="J8" s="222"/>
      <c r="K8" s="222"/>
      <c r="L8" s="222"/>
      <c r="M8" s="222"/>
      <c r="N8" s="222"/>
      <c r="O8" s="222"/>
      <c r="P8" s="223"/>
      <c r="Q8" s="239">
        <f>Q9*Q10</f>
        <v>108040</v>
      </c>
      <c r="R8" s="240"/>
      <c r="S8" s="240"/>
      <c r="T8" s="241"/>
      <c r="U8" s="236" t="s">
        <v>78</v>
      </c>
      <c r="V8" s="237"/>
      <c r="W8" s="238"/>
      <c r="Y8" s="10"/>
      <c r="Z8" s="202"/>
      <c r="AA8" s="202"/>
      <c r="AB8" s="202"/>
      <c r="AC8" s="202"/>
      <c r="AD8" s="202"/>
      <c r="AE8" s="202"/>
      <c r="AF8" s="202"/>
      <c r="AG8" s="202"/>
      <c r="AH8" s="202"/>
      <c r="AI8" s="202"/>
      <c r="AJ8" s="202"/>
      <c r="AK8" s="202"/>
      <c r="AL8" s="202"/>
      <c r="AM8" s="202"/>
      <c r="AN8" s="202"/>
      <c r="AO8" s="202"/>
      <c r="AP8" s="202"/>
      <c r="AQ8" s="202"/>
      <c r="AR8" s="202"/>
      <c r="AS8" s="202"/>
    </row>
    <row r="9" spans="2:45" s="29" customFormat="1" ht="21.75" customHeight="1">
      <c r="B9" s="200" t="s">
        <v>68</v>
      </c>
      <c r="C9" s="201"/>
      <c r="D9" s="201"/>
      <c r="E9" s="201"/>
      <c r="F9" s="199" t="s">
        <v>111</v>
      </c>
      <c r="G9" s="199"/>
      <c r="H9" s="199"/>
      <c r="I9" s="199"/>
      <c r="J9" s="199"/>
      <c r="K9" s="199"/>
      <c r="L9" s="199"/>
      <c r="M9" s="199"/>
      <c r="N9" s="199"/>
      <c r="O9" s="199"/>
      <c r="P9" s="199"/>
      <c r="Q9" s="255">
        <v>37</v>
      </c>
      <c r="R9" s="255"/>
      <c r="S9" s="255"/>
      <c r="T9" s="255"/>
      <c r="U9" s="251" t="s">
        <v>66</v>
      </c>
      <c r="V9" s="251"/>
      <c r="W9" s="252"/>
      <c r="Z9" s="202"/>
      <c r="AA9" s="202"/>
      <c r="AB9" s="202"/>
      <c r="AC9" s="202"/>
      <c r="AD9" s="202"/>
      <c r="AE9" s="202"/>
      <c r="AF9" s="202"/>
      <c r="AG9" s="202"/>
      <c r="AH9" s="202"/>
      <c r="AI9" s="202"/>
      <c r="AJ9" s="202"/>
      <c r="AK9" s="202"/>
      <c r="AL9" s="202"/>
      <c r="AM9" s="202"/>
      <c r="AN9" s="202"/>
      <c r="AO9" s="202"/>
      <c r="AP9" s="202"/>
      <c r="AQ9" s="202"/>
      <c r="AR9" s="202"/>
      <c r="AS9" s="202"/>
    </row>
    <row r="10" spans="2:45" s="29" customFormat="1" ht="21.75" customHeight="1">
      <c r="B10" s="200" t="s">
        <v>69</v>
      </c>
      <c r="C10" s="201"/>
      <c r="D10" s="201"/>
      <c r="E10" s="201"/>
      <c r="F10" s="217" t="s">
        <v>83</v>
      </c>
      <c r="G10" s="217"/>
      <c r="H10" s="217"/>
      <c r="I10" s="217"/>
      <c r="J10" s="217"/>
      <c r="K10" s="217"/>
      <c r="L10" s="217"/>
      <c r="M10" s="217"/>
      <c r="N10" s="217"/>
      <c r="O10" s="217"/>
      <c r="P10" s="217"/>
      <c r="Q10" s="257">
        <f>Q16</f>
        <v>2920</v>
      </c>
      <c r="R10" s="258"/>
      <c r="S10" s="258"/>
      <c r="T10" s="259"/>
      <c r="U10" s="251" t="s">
        <v>58</v>
      </c>
      <c r="V10" s="251"/>
      <c r="W10" s="252"/>
      <c r="Z10" s="202"/>
      <c r="AA10" s="202"/>
      <c r="AB10" s="202"/>
      <c r="AC10" s="202"/>
      <c r="AD10" s="202"/>
      <c r="AE10" s="202"/>
      <c r="AF10" s="202"/>
      <c r="AG10" s="202"/>
      <c r="AH10" s="202"/>
      <c r="AI10" s="202"/>
      <c r="AJ10" s="202"/>
      <c r="AK10" s="202"/>
      <c r="AL10" s="202"/>
      <c r="AM10" s="202"/>
      <c r="AN10" s="202"/>
      <c r="AO10" s="202"/>
      <c r="AP10" s="202"/>
      <c r="AQ10" s="202"/>
      <c r="AR10" s="202"/>
      <c r="AS10" s="202"/>
    </row>
    <row r="11" spans="2:45" s="29" customFormat="1" ht="21.75" customHeight="1">
      <c r="B11" s="200" t="s">
        <v>70</v>
      </c>
      <c r="C11" s="201"/>
      <c r="D11" s="201"/>
      <c r="E11" s="201"/>
      <c r="F11" s="217" t="s">
        <v>59</v>
      </c>
      <c r="G11" s="217"/>
      <c r="H11" s="217"/>
      <c r="I11" s="217"/>
      <c r="J11" s="217"/>
      <c r="K11" s="217"/>
      <c r="L11" s="217"/>
      <c r="M11" s="217"/>
      <c r="N11" s="217"/>
      <c r="O11" s="217"/>
      <c r="P11" s="217"/>
      <c r="Q11" s="198">
        <v>0.45940999999999999</v>
      </c>
      <c r="R11" s="198"/>
      <c r="S11" s="198"/>
      <c r="T11" s="198"/>
      <c r="U11" s="251" t="s">
        <v>52</v>
      </c>
      <c r="V11" s="251"/>
      <c r="W11" s="252"/>
      <c r="Z11" s="202"/>
      <c r="AA11" s="202"/>
      <c r="AB11" s="202"/>
      <c r="AC11" s="202"/>
      <c r="AD11" s="202"/>
      <c r="AE11" s="202"/>
      <c r="AF11" s="202"/>
      <c r="AG11" s="202"/>
      <c r="AH11" s="202"/>
      <c r="AI11" s="202"/>
      <c r="AJ11" s="202"/>
      <c r="AK11" s="202"/>
      <c r="AL11" s="202"/>
      <c r="AM11" s="202"/>
      <c r="AN11" s="202"/>
      <c r="AO11" s="202"/>
      <c r="AP11" s="202"/>
      <c r="AQ11" s="202"/>
      <c r="AR11" s="202"/>
      <c r="AS11" s="202"/>
    </row>
    <row r="12" spans="2:45" s="29" customFormat="1" ht="21.75" customHeight="1">
      <c r="B12" s="203" t="s">
        <v>55</v>
      </c>
      <c r="C12" s="204"/>
      <c r="D12" s="204"/>
      <c r="E12" s="204"/>
      <c r="F12" s="214" t="s">
        <v>60</v>
      </c>
      <c r="G12" s="214"/>
      <c r="H12" s="214"/>
      <c r="I12" s="214"/>
      <c r="J12" s="214"/>
      <c r="K12" s="214"/>
      <c r="L12" s="214"/>
      <c r="M12" s="214"/>
      <c r="N12" s="214"/>
      <c r="O12" s="214"/>
      <c r="P12" s="214"/>
      <c r="Q12" s="256">
        <f>Q13*Q17*10^-3</f>
        <v>29.512498400000002</v>
      </c>
      <c r="R12" s="256"/>
      <c r="S12" s="256"/>
      <c r="T12" s="256"/>
      <c r="U12" s="209" t="s">
        <v>53</v>
      </c>
      <c r="V12" s="209"/>
      <c r="W12" s="210"/>
      <c r="Z12" s="202"/>
      <c r="AA12" s="202"/>
      <c r="AB12" s="202"/>
      <c r="AC12" s="202"/>
      <c r="AD12" s="202"/>
      <c r="AE12" s="202"/>
      <c r="AF12" s="202"/>
      <c r="AG12" s="202"/>
      <c r="AH12" s="202"/>
      <c r="AI12" s="202"/>
      <c r="AJ12" s="202"/>
      <c r="AK12" s="202"/>
      <c r="AL12" s="202"/>
      <c r="AM12" s="202"/>
      <c r="AN12" s="202"/>
      <c r="AO12" s="202"/>
      <c r="AP12" s="202"/>
      <c r="AQ12" s="202"/>
      <c r="AR12" s="202"/>
      <c r="AS12" s="202"/>
    </row>
    <row r="13" spans="2:45" s="29" customFormat="1" ht="21.75" customHeight="1">
      <c r="B13" s="224" t="s">
        <v>79</v>
      </c>
      <c r="C13" s="225"/>
      <c r="D13" s="225"/>
      <c r="E13" s="226"/>
      <c r="F13" s="221" t="s">
        <v>80</v>
      </c>
      <c r="G13" s="222"/>
      <c r="H13" s="222"/>
      <c r="I13" s="222"/>
      <c r="J13" s="222"/>
      <c r="K13" s="222"/>
      <c r="L13" s="222"/>
      <c r="M13" s="222"/>
      <c r="N13" s="222"/>
      <c r="O13" s="222"/>
      <c r="P13" s="223"/>
      <c r="Q13" s="239">
        <f>Q14*Q16</f>
        <v>64240</v>
      </c>
      <c r="R13" s="240"/>
      <c r="S13" s="240"/>
      <c r="T13" s="241"/>
      <c r="U13" s="236" t="s">
        <v>78</v>
      </c>
      <c r="V13" s="237"/>
      <c r="W13" s="238"/>
      <c r="Z13" s="202"/>
      <c r="AA13" s="202"/>
      <c r="AB13" s="202"/>
      <c r="AC13" s="202"/>
      <c r="AD13" s="202"/>
      <c r="AE13" s="202"/>
      <c r="AF13" s="202"/>
      <c r="AG13" s="202"/>
      <c r="AH13" s="202"/>
      <c r="AI13" s="202"/>
      <c r="AJ13" s="202"/>
      <c r="AK13" s="202"/>
      <c r="AL13" s="202"/>
      <c r="AM13" s="202"/>
      <c r="AN13" s="202"/>
      <c r="AO13" s="202"/>
      <c r="AP13" s="202"/>
      <c r="AQ13" s="202"/>
      <c r="AR13" s="202"/>
      <c r="AS13" s="202"/>
    </row>
    <row r="14" spans="2:45" s="29" customFormat="1" ht="21.75" customHeight="1">
      <c r="B14" s="200" t="s">
        <v>71</v>
      </c>
      <c r="C14" s="201"/>
      <c r="D14" s="201"/>
      <c r="E14" s="201"/>
      <c r="F14" s="199" t="s">
        <v>112</v>
      </c>
      <c r="G14" s="199"/>
      <c r="H14" s="199"/>
      <c r="I14" s="199"/>
      <c r="J14" s="199"/>
      <c r="K14" s="199"/>
      <c r="L14" s="199"/>
      <c r="M14" s="199"/>
      <c r="N14" s="199"/>
      <c r="O14" s="199"/>
      <c r="P14" s="199"/>
      <c r="Q14" s="255">
        <v>22</v>
      </c>
      <c r="R14" s="255"/>
      <c r="S14" s="255"/>
      <c r="T14" s="255"/>
      <c r="U14" s="251" t="s">
        <v>66</v>
      </c>
      <c r="V14" s="251"/>
      <c r="W14" s="252"/>
      <c r="X14" s="30"/>
      <c r="Y14" s="9"/>
      <c r="Z14" s="202"/>
      <c r="AA14" s="202"/>
      <c r="AB14" s="202"/>
      <c r="AC14" s="202"/>
      <c r="AD14" s="202"/>
      <c r="AE14" s="202"/>
      <c r="AF14" s="202"/>
      <c r="AG14" s="202"/>
      <c r="AH14" s="202"/>
      <c r="AI14" s="202"/>
      <c r="AJ14" s="202"/>
      <c r="AK14" s="202"/>
      <c r="AL14" s="202"/>
      <c r="AM14" s="202"/>
      <c r="AN14" s="202"/>
      <c r="AO14" s="202"/>
      <c r="AP14" s="202"/>
      <c r="AQ14" s="202"/>
      <c r="AR14" s="202"/>
      <c r="AS14" s="202"/>
    </row>
    <row r="15" spans="2:45" s="29" customFormat="1" ht="21.75" customHeight="1">
      <c r="B15" s="200" t="s">
        <v>72</v>
      </c>
      <c r="C15" s="201"/>
      <c r="D15" s="201"/>
      <c r="E15" s="201"/>
      <c r="F15" s="217" t="s">
        <v>83</v>
      </c>
      <c r="G15" s="217"/>
      <c r="H15" s="217"/>
      <c r="I15" s="217"/>
      <c r="J15" s="217"/>
      <c r="K15" s="217"/>
      <c r="L15" s="217"/>
      <c r="M15" s="217"/>
      <c r="N15" s="217"/>
      <c r="O15" s="217"/>
      <c r="P15" s="217"/>
      <c r="Q15" s="254" t="s">
        <v>67</v>
      </c>
      <c r="R15" s="254"/>
      <c r="S15" s="254"/>
      <c r="T15" s="254"/>
      <c r="U15" s="251" t="s">
        <v>58</v>
      </c>
      <c r="V15" s="251"/>
      <c r="W15" s="252"/>
      <c r="X15" s="30"/>
      <c r="Y15" s="9"/>
      <c r="Z15" s="202"/>
      <c r="AA15" s="202"/>
      <c r="AB15" s="202"/>
      <c r="AC15" s="202"/>
      <c r="AD15" s="202"/>
      <c r="AE15" s="202"/>
      <c r="AF15" s="202"/>
      <c r="AG15" s="202"/>
      <c r="AH15" s="202"/>
      <c r="AI15" s="202"/>
      <c r="AJ15" s="202"/>
      <c r="AK15" s="202"/>
      <c r="AL15" s="202"/>
      <c r="AM15" s="202"/>
      <c r="AN15" s="202"/>
      <c r="AO15" s="202"/>
      <c r="AP15" s="202"/>
      <c r="AQ15" s="202"/>
      <c r="AR15" s="202"/>
      <c r="AS15" s="202"/>
    </row>
    <row r="16" spans="2:45" s="29" customFormat="1" ht="21.75" customHeight="1">
      <c r="B16" s="200"/>
      <c r="C16" s="201"/>
      <c r="D16" s="201"/>
      <c r="E16" s="201"/>
      <c r="F16" s="217"/>
      <c r="G16" s="217"/>
      <c r="H16" s="217"/>
      <c r="I16" s="217"/>
      <c r="J16" s="217"/>
      <c r="K16" s="217"/>
      <c r="L16" s="217"/>
      <c r="M16" s="217"/>
      <c r="N16" s="217"/>
      <c r="O16" s="217"/>
      <c r="P16" s="217"/>
      <c r="Q16" s="253">
        <v>2920</v>
      </c>
      <c r="R16" s="253"/>
      <c r="S16" s="253"/>
      <c r="T16" s="253"/>
      <c r="U16" s="251"/>
      <c r="V16" s="251"/>
      <c r="W16" s="252"/>
      <c r="X16" s="30"/>
      <c r="Y16" s="9"/>
      <c r="Z16" s="202"/>
      <c r="AA16" s="202"/>
      <c r="AB16" s="202"/>
      <c r="AC16" s="202"/>
      <c r="AD16" s="202"/>
      <c r="AE16" s="202"/>
      <c r="AF16" s="202"/>
      <c r="AG16" s="202"/>
      <c r="AH16" s="202"/>
      <c r="AI16" s="202"/>
      <c r="AJ16" s="202"/>
      <c r="AK16" s="202"/>
      <c r="AL16" s="202"/>
      <c r="AM16" s="202"/>
      <c r="AN16" s="202"/>
      <c r="AO16" s="202"/>
      <c r="AP16" s="202"/>
      <c r="AQ16" s="202"/>
      <c r="AR16" s="202"/>
      <c r="AS16" s="202"/>
    </row>
    <row r="17" spans="2:45" s="29" customFormat="1" ht="21.75" customHeight="1">
      <c r="B17" s="200" t="s">
        <v>73</v>
      </c>
      <c r="C17" s="201"/>
      <c r="D17" s="201"/>
      <c r="E17" s="201"/>
      <c r="F17" s="217" t="s">
        <v>59</v>
      </c>
      <c r="G17" s="217"/>
      <c r="H17" s="217"/>
      <c r="I17" s="217"/>
      <c r="J17" s="217"/>
      <c r="K17" s="217"/>
      <c r="L17" s="217"/>
      <c r="M17" s="217"/>
      <c r="N17" s="217"/>
      <c r="O17" s="217"/>
      <c r="P17" s="217"/>
      <c r="Q17" s="198">
        <v>0.45940999999999999</v>
      </c>
      <c r="R17" s="198"/>
      <c r="S17" s="198"/>
      <c r="T17" s="198"/>
      <c r="U17" s="251" t="s">
        <v>52</v>
      </c>
      <c r="V17" s="251"/>
      <c r="W17" s="252"/>
      <c r="X17" s="30"/>
      <c r="Y17" s="9"/>
      <c r="Z17" s="202"/>
      <c r="AA17" s="202"/>
      <c r="AB17" s="202"/>
      <c r="AC17" s="202"/>
      <c r="AD17" s="202"/>
      <c r="AE17" s="202"/>
      <c r="AF17" s="202"/>
      <c r="AG17" s="202"/>
      <c r="AH17" s="202"/>
      <c r="AI17" s="202"/>
      <c r="AJ17" s="202"/>
      <c r="AK17" s="202"/>
      <c r="AL17" s="202"/>
      <c r="AM17" s="202"/>
      <c r="AN17" s="202"/>
      <c r="AO17" s="202"/>
      <c r="AP17" s="202"/>
      <c r="AQ17" s="202"/>
      <c r="AR17" s="202"/>
      <c r="AS17" s="202"/>
    </row>
    <row r="18" spans="2:45" s="29" customFormat="1" ht="21.75" customHeight="1">
      <c r="B18" s="203" t="s">
        <v>56</v>
      </c>
      <c r="C18" s="204"/>
      <c r="D18" s="204"/>
      <c r="E18" s="204"/>
      <c r="F18" s="214" t="s">
        <v>61</v>
      </c>
      <c r="G18" s="214"/>
      <c r="H18" s="214"/>
      <c r="I18" s="214"/>
      <c r="J18" s="214"/>
      <c r="K18" s="214"/>
      <c r="L18" s="214"/>
      <c r="M18" s="214"/>
      <c r="N18" s="214"/>
      <c r="O18" s="214"/>
      <c r="P18" s="214"/>
      <c r="Q18" s="212">
        <v>0</v>
      </c>
      <c r="R18" s="212"/>
      <c r="S18" s="212"/>
      <c r="T18" s="212"/>
      <c r="U18" s="209" t="s">
        <v>53</v>
      </c>
      <c r="V18" s="209"/>
      <c r="W18" s="210"/>
      <c r="Y18" s="9"/>
      <c r="Z18" s="202"/>
      <c r="AA18" s="202"/>
      <c r="AB18" s="202"/>
      <c r="AC18" s="202"/>
      <c r="AD18" s="202"/>
      <c r="AE18" s="202"/>
      <c r="AF18" s="202"/>
      <c r="AG18" s="202"/>
      <c r="AH18" s="202"/>
      <c r="AI18" s="202"/>
      <c r="AJ18" s="202"/>
      <c r="AK18" s="202"/>
      <c r="AL18" s="202"/>
      <c r="AM18" s="202"/>
      <c r="AN18" s="202"/>
      <c r="AO18" s="202"/>
      <c r="AP18" s="202"/>
      <c r="AQ18" s="202"/>
      <c r="AR18" s="202"/>
      <c r="AS18" s="202"/>
    </row>
    <row r="19" spans="2:45" s="29" customFormat="1" ht="21.75" customHeight="1" thickBot="1">
      <c r="B19" s="205" t="s">
        <v>62</v>
      </c>
      <c r="C19" s="206"/>
      <c r="D19" s="206"/>
      <c r="E19" s="206"/>
      <c r="F19" s="213" t="s">
        <v>63</v>
      </c>
      <c r="G19" s="213"/>
      <c r="H19" s="213"/>
      <c r="I19" s="213"/>
      <c r="J19" s="213"/>
      <c r="K19" s="213"/>
      <c r="L19" s="213"/>
      <c r="M19" s="213"/>
      <c r="N19" s="213"/>
      <c r="O19" s="213"/>
      <c r="P19" s="213"/>
      <c r="Q19" s="211">
        <f>Q7-Q12-Q18</f>
        <v>20.122158000000002</v>
      </c>
      <c r="R19" s="211"/>
      <c r="S19" s="211"/>
      <c r="T19" s="211"/>
      <c r="U19" s="207" t="s">
        <v>53</v>
      </c>
      <c r="V19" s="207"/>
      <c r="W19" s="208"/>
      <c r="Y19" s="9"/>
      <c r="Z19" s="202"/>
      <c r="AA19" s="202"/>
      <c r="AB19" s="202"/>
      <c r="AC19" s="202"/>
      <c r="AD19" s="202"/>
      <c r="AE19" s="202"/>
      <c r="AF19" s="202"/>
      <c r="AG19" s="202"/>
      <c r="AH19" s="202"/>
      <c r="AI19" s="202"/>
      <c r="AJ19" s="202"/>
      <c r="AK19" s="202"/>
      <c r="AL19" s="202"/>
      <c r="AM19" s="202"/>
      <c r="AN19" s="202"/>
      <c r="AO19" s="202"/>
      <c r="AP19" s="202"/>
      <c r="AQ19" s="202"/>
      <c r="AR19" s="202"/>
      <c r="AS19" s="202"/>
    </row>
    <row r="20" spans="2:45" s="29" customFormat="1" ht="12" customHeight="1" thickBot="1">
      <c r="B20" s="215"/>
      <c r="C20" s="215"/>
      <c r="D20" s="215"/>
      <c r="E20" s="215"/>
      <c r="F20" s="215"/>
      <c r="G20" s="215"/>
      <c r="H20" s="215"/>
      <c r="I20" s="215"/>
      <c r="J20" s="215"/>
      <c r="K20" s="215"/>
      <c r="L20" s="215"/>
      <c r="M20" s="215"/>
      <c r="N20" s="215"/>
      <c r="O20" s="215"/>
      <c r="P20" s="216"/>
      <c r="Q20" s="216"/>
      <c r="R20" s="216"/>
      <c r="S20" s="216"/>
      <c r="T20" s="215"/>
      <c r="U20" s="215"/>
      <c r="V20" s="215"/>
      <c r="Y20" s="31"/>
      <c r="Z20" s="202"/>
      <c r="AA20" s="202"/>
      <c r="AB20" s="202"/>
      <c r="AC20" s="202"/>
      <c r="AD20" s="202"/>
      <c r="AE20" s="202"/>
      <c r="AF20" s="202"/>
      <c r="AG20" s="202"/>
      <c r="AH20" s="202"/>
      <c r="AI20" s="202"/>
      <c r="AJ20" s="202"/>
      <c r="AK20" s="202"/>
      <c r="AL20" s="202"/>
      <c r="AM20" s="202"/>
      <c r="AN20" s="202"/>
      <c r="AO20" s="202"/>
      <c r="AP20" s="202"/>
      <c r="AQ20" s="202"/>
      <c r="AR20" s="202"/>
      <c r="AS20" s="202"/>
    </row>
    <row r="21" spans="2:45" s="29" customFormat="1" ht="21.75" customHeight="1">
      <c r="B21" s="128" t="s">
        <v>8</v>
      </c>
      <c r="C21" s="129"/>
      <c r="D21" s="129"/>
      <c r="E21" s="129"/>
      <c r="F21" s="129"/>
      <c r="G21" s="129"/>
      <c r="H21" s="129"/>
      <c r="I21" s="129"/>
      <c r="J21" s="129"/>
      <c r="K21" s="129"/>
      <c r="L21" s="129"/>
      <c r="M21" s="129"/>
      <c r="N21" s="129"/>
      <c r="O21" s="129"/>
      <c r="P21" s="245">
        <f>ROUNDDOWN(Q19,0)</f>
        <v>20</v>
      </c>
      <c r="Q21" s="246"/>
      <c r="R21" s="246"/>
      <c r="S21" s="246"/>
      <c r="T21" s="246"/>
      <c r="U21" s="249" t="s">
        <v>38</v>
      </c>
      <c r="V21" s="249"/>
      <c r="W21" s="250"/>
      <c r="Y21" s="31"/>
      <c r="Z21" s="202"/>
      <c r="AA21" s="202"/>
      <c r="AB21" s="202"/>
      <c r="AC21" s="202"/>
      <c r="AD21" s="202"/>
      <c r="AE21" s="202"/>
      <c r="AF21" s="202"/>
      <c r="AG21" s="202"/>
      <c r="AH21" s="202"/>
      <c r="AI21" s="202"/>
      <c r="AJ21" s="202"/>
      <c r="AK21" s="202"/>
      <c r="AL21" s="202"/>
      <c r="AM21" s="202"/>
      <c r="AN21" s="202"/>
      <c r="AO21" s="202"/>
      <c r="AP21" s="202"/>
      <c r="AQ21" s="202"/>
      <c r="AR21" s="202"/>
      <c r="AS21" s="202"/>
    </row>
    <row r="22" spans="2:45" s="29" customFormat="1" ht="21.75" customHeight="1" thickBot="1">
      <c r="B22" s="130" t="s">
        <v>9</v>
      </c>
      <c r="C22" s="131"/>
      <c r="D22" s="131"/>
      <c r="E22" s="131"/>
      <c r="F22" s="131"/>
      <c r="G22" s="131"/>
      <c r="H22" s="131"/>
      <c r="I22" s="131"/>
      <c r="J22" s="131"/>
      <c r="K22" s="131"/>
      <c r="L22" s="131"/>
      <c r="M22" s="131"/>
      <c r="N22" s="131"/>
      <c r="O22" s="131"/>
      <c r="P22" s="243">
        <f>P21*10</f>
        <v>200</v>
      </c>
      <c r="Q22" s="244"/>
      <c r="R22" s="244"/>
      <c r="S22" s="244"/>
      <c r="T22" s="244"/>
      <c r="U22" s="247" t="s">
        <v>7</v>
      </c>
      <c r="V22" s="247"/>
      <c r="W22" s="248"/>
      <c r="Y22" s="31"/>
      <c r="Z22" s="202"/>
      <c r="AA22" s="202"/>
      <c r="AB22" s="202"/>
      <c r="AC22" s="202"/>
      <c r="AD22" s="202"/>
      <c r="AE22" s="202"/>
      <c r="AF22" s="202"/>
      <c r="AG22" s="202"/>
      <c r="AH22" s="202"/>
      <c r="AI22" s="202"/>
      <c r="AJ22" s="202"/>
      <c r="AK22" s="202"/>
      <c r="AL22" s="202"/>
      <c r="AM22" s="202"/>
      <c r="AN22" s="202"/>
      <c r="AO22" s="202"/>
      <c r="AP22" s="202"/>
      <c r="AQ22" s="202"/>
      <c r="AR22" s="202"/>
      <c r="AS22" s="202"/>
    </row>
    <row r="23" spans="2:45"/>
    <row r="24" spans="2:45"/>
    <row r="25" spans="2:45"/>
    <row r="26" spans="2:45"/>
    <row r="27" spans="2:45"/>
    <row r="28" spans="2:45"/>
    <row r="29" spans="2:45"/>
    <row r="30" spans="2:45"/>
    <row r="31" spans="2:45"/>
    <row r="32" spans="2:45"/>
    <row r="33"/>
    <row r="34"/>
    <row r="35"/>
    <row r="36"/>
    <row r="37"/>
    <row r="70"/>
    <row r="71"/>
    <row r="72"/>
  </sheetData>
  <mergeCells count="67">
    <mergeCell ref="B17:E17"/>
    <mergeCell ref="B15:E16"/>
    <mergeCell ref="Q9:T9"/>
    <mergeCell ref="B13:E13"/>
    <mergeCell ref="U12:W12"/>
    <mergeCell ref="U14:W14"/>
    <mergeCell ref="Q14:T14"/>
    <mergeCell ref="Q12:T12"/>
    <mergeCell ref="U13:W13"/>
    <mergeCell ref="Q13:T13"/>
    <mergeCell ref="Q10:T10"/>
    <mergeCell ref="U9:W9"/>
    <mergeCell ref="U11:W11"/>
    <mergeCell ref="U10:W10"/>
    <mergeCell ref="F11:P11"/>
    <mergeCell ref="F13:P13"/>
    <mergeCell ref="U7:W7"/>
    <mergeCell ref="U8:W8"/>
    <mergeCell ref="Q8:T8"/>
    <mergeCell ref="Q7:T7"/>
    <mergeCell ref="P22:T22"/>
    <mergeCell ref="P21:T21"/>
    <mergeCell ref="U22:W22"/>
    <mergeCell ref="U21:W21"/>
    <mergeCell ref="U17:W17"/>
    <mergeCell ref="F17:P17"/>
    <mergeCell ref="T20:V20"/>
    <mergeCell ref="U15:W16"/>
    <mergeCell ref="Q16:T16"/>
    <mergeCell ref="Q15:T15"/>
    <mergeCell ref="Q17:T17"/>
    <mergeCell ref="B21:O21"/>
    <mergeCell ref="B2:W2"/>
    <mergeCell ref="U6:W6"/>
    <mergeCell ref="Q6:T6"/>
    <mergeCell ref="F6:P6"/>
    <mergeCell ref="B6:E6"/>
    <mergeCell ref="B4:E4"/>
    <mergeCell ref="F4:W4"/>
    <mergeCell ref="F14:P14"/>
    <mergeCell ref="F15:P16"/>
    <mergeCell ref="F12:P12"/>
    <mergeCell ref="B7:E7"/>
    <mergeCell ref="F7:P7"/>
    <mergeCell ref="B9:E9"/>
    <mergeCell ref="B11:E11"/>
    <mergeCell ref="F10:P10"/>
    <mergeCell ref="F8:P8"/>
    <mergeCell ref="B8:E8"/>
    <mergeCell ref="B14:E14"/>
    <mergeCell ref="B12:E12"/>
    <mergeCell ref="Q11:T11"/>
    <mergeCell ref="F9:P9"/>
    <mergeCell ref="B10:E10"/>
    <mergeCell ref="Z7:AS22"/>
    <mergeCell ref="B18:E18"/>
    <mergeCell ref="B19:E19"/>
    <mergeCell ref="U19:W19"/>
    <mergeCell ref="U18:W18"/>
    <mergeCell ref="Q19:T19"/>
    <mergeCell ref="Q18:T18"/>
    <mergeCell ref="F19:P19"/>
    <mergeCell ref="F18:P18"/>
    <mergeCell ref="B22:O22"/>
    <mergeCell ref="B20:E20"/>
    <mergeCell ref="F20:O20"/>
    <mergeCell ref="P20:S20"/>
  </mergeCells>
  <phoneticPr fontId="3" type="noConversion"/>
  <conditionalFormatting sqref="Q16:T16">
    <cfRule type="expression" dxfId="18" priority="1">
      <formula>$Q$15="직접입력"</formula>
    </cfRule>
  </conditionalFormatting>
  <dataValidations count="1">
    <dataValidation type="list" allowBlank="1" showInputMessage="1" showErrorMessage="1" sqref="Q15:T15">
      <formula1>"기본값 입력, 직접입력"</formula1>
    </dataValidation>
  </dataValidations>
  <printOptions headings="1" gridLines="1"/>
  <pageMargins left="0.7" right="0.7" top="0.75" bottom="0.75" header="0.3" footer="0.3"/>
  <pageSetup paperSize="9" scale="93" orientation="portrait" r:id="rId1"/>
  <colBreaks count="1" manualBreakCount="1">
    <brk id="24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T86"/>
  <sheetViews>
    <sheetView showGridLines="0" showRowColHeaders="0" zoomScale="115" zoomScaleNormal="115" zoomScaleSheetLayoutView="100" workbookViewId="0">
      <selection activeCell="Q16" sqref="Q16:T16"/>
    </sheetView>
  </sheetViews>
  <sheetFormatPr defaultColWidth="0" defaultRowHeight="17.45" customHeight="1" zeroHeight="1"/>
  <cols>
    <col min="1" max="1" width="2.375" customWidth="1"/>
    <col min="2" max="24" width="3.375" customWidth="1"/>
    <col min="25" max="46" width="3.625" customWidth="1"/>
    <col min="47" max="16384" width="9" hidden="1"/>
  </cols>
  <sheetData>
    <row r="1" spans="2:45" ht="17.25" customHeight="1" thickBot="1"/>
    <row r="2" spans="2:45" ht="27" customHeight="1" thickBot="1">
      <c r="B2" s="144" t="s">
        <v>49</v>
      </c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45"/>
      <c r="T2" s="145"/>
      <c r="U2" s="145"/>
      <c r="V2" s="145"/>
      <c r="W2" s="146"/>
      <c r="Y2" s="14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3"/>
      <c r="AL2" s="3"/>
      <c r="AM2" s="3"/>
      <c r="AN2" s="3"/>
      <c r="AO2" s="3"/>
      <c r="AP2" s="3"/>
      <c r="AQ2" s="3"/>
      <c r="AR2" s="3"/>
      <c r="AS2" s="3"/>
    </row>
    <row r="3" spans="2:45" ht="12" customHeight="1" thickBot="1">
      <c r="Y3" s="15"/>
      <c r="AA3" s="7">
        <v>3</v>
      </c>
      <c r="AK3" s="15"/>
      <c r="AL3" s="15"/>
      <c r="AM3" s="15"/>
      <c r="AN3" s="15"/>
      <c r="AO3" s="15"/>
      <c r="AP3" s="15"/>
      <c r="AQ3" s="15"/>
      <c r="AR3" s="15"/>
      <c r="AS3" s="15"/>
    </row>
    <row r="4" spans="2:45" s="29" customFormat="1" ht="21.75" customHeight="1">
      <c r="B4" s="228" t="s">
        <v>10</v>
      </c>
      <c r="C4" s="229"/>
      <c r="D4" s="229"/>
      <c r="E4" s="229"/>
      <c r="F4" s="129" t="s">
        <v>51</v>
      </c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 t="s">
        <v>50</v>
      </c>
      <c r="R4" s="129"/>
      <c r="S4" s="129"/>
      <c r="T4" s="129"/>
      <c r="U4" s="129" t="s">
        <v>4</v>
      </c>
      <c r="V4" s="129"/>
      <c r="W4" s="227"/>
      <c r="Y4" s="10"/>
      <c r="AA4" s="3"/>
      <c r="AB4" s="3"/>
      <c r="AC4" s="3"/>
      <c r="AD4"/>
      <c r="AE4"/>
      <c r="AF4"/>
      <c r="AG4"/>
      <c r="AH4"/>
      <c r="AI4"/>
      <c r="AJ4"/>
      <c r="AK4" s="37"/>
      <c r="AL4" s="37"/>
      <c r="AM4" s="37"/>
      <c r="AN4" s="37"/>
      <c r="AO4" s="37"/>
      <c r="AP4" s="37"/>
      <c r="AQ4" s="37"/>
    </row>
    <row r="5" spans="2:45" s="29" customFormat="1" ht="21.75" customHeight="1">
      <c r="B5" s="260" t="s">
        <v>180</v>
      </c>
      <c r="C5" s="261"/>
      <c r="D5" s="261"/>
      <c r="E5" s="261"/>
      <c r="F5" s="220" t="s">
        <v>57</v>
      </c>
      <c r="G5" s="220"/>
      <c r="H5" s="220"/>
      <c r="I5" s="220"/>
      <c r="J5" s="220"/>
      <c r="K5" s="220"/>
      <c r="L5" s="220"/>
      <c r="M5" s="220"/>
      <c r="N5" s="220"/>
      <c r="O5" s="220"/>
      <c r="P5" s="220"/>
      <c r="Q5" s="242">
        <f>Q6*Q12*10^-9</f>
        <v>12.5229</v>
      </c>
      <c r="R5" s="242"/>
      <c r="S5" s="242"/>
      <c r="T5" s="242"/>
      <c r="U5" s="262" t="s">
        <v>38</v>
      </c>
      <c r="V5" s="263"/>
      <c r="W5" s="264"/>
      <c r="Y5" s="10"/>
      <c r="AA5" s="14"/>
      <c r="AB5" s="14"/>
      <c r="AC5" s="14"/>
      <c r="AD5" s="14"/>
      <c r="AE5" s="14"/>
      <c r="AF5"/>
      <c r="AG5"/>
      <c r="AH5"/>
      <c r="AI5"/>
      <c r="AJ5"/>
      <c r="AK5" s="10"/>
      <c r="AL5" s="10"/>
      <c r="AM5" s="10"/>
      <c r="AN5" s="10"/>
      <c r="AO5" s="10"/>
      <c r="AP5" s="10"/>
      <c r="AQ5" s="10"/>
      <c r="AR5" s="10"/>
      <c r="AS5" s="10"/>
    </row>
    <row r="6" spans="2:45" s="29" customFormat="1" ht="42" customHeight="1">
      <c r="B6" s="265" t="s">
        <v>181</v>
      </c>
      <c r="C6" s="266"/>
      <c r="D6" s="266"/>
      <c r="E6" s="267"/>
      <c r="F6" s="268" t="s">
        <v>182</v>
      </c>
      <c r="G6" s="269"/>
      <c r="H6" s="269"/>
      <c r="I6" s="269"/>
      <c r="J6" s="269"/>
      <c r="K6" s="269"/>
      <c r="L6" s="269"/>
      <c r="M6" s="269"/>
      <c r="N6" s="269"/>
      <c r="O6" s="269"/>
      <c r="P6" s="269"/>
      <c r="Q6" s="270">
        <f>Q9*Q7*1000/(Q11/100)</f>
        <v>169000</v>
      </c>
      <c r="R6" s="270"/>
      <c r="S6" s="270"/>
      <c r="T6" s="270"/>
      <c r="U6" s="271" t="s">
        <v>183</v>
      </c>
      <c r="V6" s="271"/>
      <c r="W6" s="272"/>
      <c r="Z6" s="54"/>
      <c r="AA6" s="54"/>
      <c r="AB6" s="54"/>
      <c r="AC6" s="54"/>
      <c r="AD6" s="54"/>
      <c r="AE6" s="54"/>
      <c r="AF6" s="54"/>
      <c r="AG6" s="54"/>
      <c r="AH6" s="54"/>
      <c r="AI6" s="54"/>
      <c r="AJ6" s="54"/>
      <c r="AK6" s="54"/>
      <c r="AL6" s="54"/>
      <c r="AM6" s="54"/>
      <c r="AN6" s="54"/>
      <c r="AO6" s="54"/>
      <c r="AP6" s="54"/>
      <c r="AQ6" s="54"/>
      <c r="AR6" s="54"/>
      <c r="AS6" s="54"/>
    </row>
    <row r="7" spans="2:45" s="29" customFormat="1" ht="21.75" customHeight="1">
      <c r="B7" s="273" t="s">
        <v>184</v>
      </c>
      <c r="C7" s="274"/>
      <c r="D7" s="274"/>
      <c r="E7" s="274"/>
      <c r="F7" s="275" t="s">
        <v>185</v>
      </c>
      <c r="G7" s="271"/>
      <c r="H7" s="271"/>
      <c r="I7" s="271"/>
      <c r="J7" s="271"/>
      <c r="K7" s="271"/>
      <c r="L7" s="271"/>
      <c r="M7" s="271"/>
      <c r="N7" s="271"/>
      <c r="O7" s="271"/>
      <c r="P7" s="271"/>
      <c r="Q7" s="276">
        <v>10</v>
      </c>
      <c r="R7" s="276"/>
      <c r="S7" s="276"/>
      <c r="T7" s="276"/>
      <c r="U7" s="271" t="s">
        <v>186</v>
      </c>
      <c r="V7" s="271"/>
      <c r="W7" s="272"/>
      <c r="Z7" s="127" t="s">
        <v>435</v>
      </c>
      <c r="AA7" s="202"/>
      <c r="AB7" s="202"/>
      <c r="AC7" s="202"/>
      <c r="AD7" s="202"/>
      <c r="AE7" s="202"/>
      <c r="AF7" s="202"/>
      <c r="AG7" s="202"/>
      <c r="AH7" s="202"/>
      <c r="AI7" s="202"/>
      <c r="AJ7" s="202"/>
      <c r="AK7" s="202"/>
      <c r="AL7" s="202"/>
      <c r="AM7" s="202"/>
      <c r="AN7" s="202"/>
      <c r="AO7" s="202"/>
      <c r="AP7" s="202"/>
      <c r="AQ7" s="202"/>
      <c r="AR7" s="202"/>
      <c r="AS7" s="202"/>
    </row>
    <row r="8" spans="2:45" s="29" customFormat="1" ht="21.75" customHeight="1">
      <c r="B8" s="277" t="s">
        <v>187</v>
      </c>
      <c r="C8" s="278"/>
      <c r="D8" s="278"/>
      <c r="E8" s="279"/>
      <c r="F8" s="283" t="s">
        <v>188</v>
      </c>
      <c r="G8" s="283"/>
      <c r="H8" s="283"/>
      <c r="I8" s="283"/>
      <c r="J8" s="283"/>
      <c r="K8" s="283"/>
      <c r="L8" s="283"/>
      <c r="M8" s="283"/>
      <c r="N8" s="283"/>
      <c r="O8" s="283"/>
      <c r="P8" s="284"/>
      <c r="Q8" s="287" t="s">
        <v>189</v>
      </c>
      <c r="R8" s="287"/>
      <c r="S8" s="287"/>
      <c r="T8" s="287"/>
      <c r="U8" s="288" t="s">
        <v>190</v>
      </c>
      <c r="V8" s="283"/>
      <c r="W8" s="289"/>
      <c r="Z8" s="202"/>
      <c r="AA8" s="202"/>
      <c r="AB8" s="202"/>
      <c r="AC8" s="202"/>
      <c r="AD8" s="202"/>
      <c r="AE8" s="202"/>
      <c r="AF8" s="202"/>
      <c r="AG8" s="202"/>
      <c r="AH8" s="202"/>
      <c r="AI8" s="202"/>
      <c r="AJ8" s="202"/>
      <c r="AK8" s="202"/>
      <c r="AL8" s="202"/>
      <c r="AM8" s="202"/>
      <c r="AN8" s="202"/>
      <c r="AO8" s="202"/>
      <c r="AP8" s="202"/>
      <c r="AQ8" s="202"/>
      <c r="AR8" s="202"/>
      <c r="AS8" s="202"/>
    </row>
    <row r="9" spans="2:45" s="29" customFormat="1" ht="21.75" customHeight="1">
      <c r="B9" s="280"/>
      <c r="C9" s="281"/>
      <c r="D9" s="281"/>
      <c r="E9" s="282"/>
      <c r="F9" s="285"/>
      <c r="G9" s="285"/>
      <c r="H9" s="285"/>
      <c r="I9" s="285"/>
      <c r="J9" s="285"/>
      <c r="K9" s="285"/>
      <c r="L9" s="285"/>
      <c r="M9" s="285"/>
      <c r="N9" s="285"/>
      <c r="O9" s="285"/>
      <c r="P9" s="286"/>
      <c r="Q9" s="292">
        <f>VLOOKUP($Q$8,$B$25:$C$26,2,FALSE)</f>
        <v>16.899999999999999</v>
      </c>
      <c r="R9" s="293"/>
      <c r="S9" s="293"/>
      <c r="T9" s="294"/>
      <c r="U9" s="290"/>
      <c r="V9" s="285"/>
      <c r="W9" s="291"/>
      <c r="Z9" s="202"/>
      <c r="AA9" s="202"/>
      <c r="AB9" s="202"/>
      <c r="AC9" s="202"/>
      <c r="AD9" s="202"/>
      <c r="AE9" s="202"/>
      <c r="AF9" s="202"/>
      <c r="AG9" s="202"/>
      <c r="AH9" s="202"/>
      <c r="AI9" s="202"/>
      <c r="AJ9" s="202"/>
      <c r="AK9" s="202"/>
      <c r="AL9" s="202"/>
      <c r="AM9" s="202"/>
      <c r="AN9" s="202"/>
      <c r="AO9" s="202"/>
      <c r="AP9" s="202"/>
      <c r="AQ9" s="202"/>
      <c r="AR9" s="202"/>
      <c r="AS9" s="202"/>
    </row>
    <row r="10" spans="2:45" s="29" customFormat="1" ht="21.75" customHeight="1">
      <c r="B10" s="277" t="s">
        <v>191</v>
      </c>
      <c r="C10" s="278"/>
      <c r="D10" s="278"/>
      <c r="E10" s="279"/>
      <c r="F10" s="288" t="s">
        <v>192</v>
      </c>
      <c r="G10" s="283"/>
      <c r="H10" s="283"/>
      <c r="I10" s="283"/>
      <c r="J10" s="283"/>
      <c r="K10" s="283"/>
      <c r="L10" s="283"/>
      <c r="M10" s="283"/>
      <c r="N10" s="283"/>
      <c r="O10" s="283"/>
      <c r="P10" s="284"/>
      <c r="Q10" s="287" t="s">
        <v>189</v>
      </c>
      <c r="R10" s="287"/>
      <c r="S10" s="287"/>
      <c r="T10" s="287"/>
      <c r="U10" s="288" t="s">
        <v>5</v>
      </c>
      <c r="V10" s="283"/>
      <c r="W10" s="289"/>
      <c r="Z10" s="202"/>
      <c r="AA10" s="202"/>
      <c r="AB10" s="202"/>
      <c r="AC10" s="202"/>
      <c r="AD10" s="202"/>
      <c r="AE10" s="202"/>
      <c r="AF10" s="202"/>
      <c r="AG10" s="202"/>
      <c r="AH10" s="202"/>
      <c r="AI10" s="202"/>
      <c r="AJ10" s="202"/>
      <c r="AK10" s="202"/>
      <c r="AL10" s="202"/>
      <c r="AM10" s="202"/>
      <c r="AN10" s="202"/>
      <c r="AO10" s="202"/>
      <c r="AP10" s="202"/>
      <c r="AQ10" s="202"/>
      <c r="AR10" s="202"/>
      <c r="AS10" s="202"/>
    </row>
    <row r="11" spans="2:45" s="29" customFormat="1" ht="21.75" customHeight="1">
      <c r="B11" s="280"/>
      <c r="C11" s="281"/>
      <c r="D11" s="281"/>
      <c r="E11" s="282"/>
      <c r="F11" s="290"/>
      <c r="G11" s="285"/>
      <c r="H11" s="285"/>
      <c r="I11" s="285"/>
      <c r="J11" s="285"/>
      <c r="K11" s="285"/>
      <c r="L11" s="285"/>
      <c r="M11" s="285"/>
      <c r="N11" s="285"/>
      <c r="O11" s="285"/>
      <c r="P11" s="286"/>
      <c r="Q11" s="295">
        <f>VLOOKUP($Q$10,$B$25:$D$26,3,FALSE)</f>
        <v>100</v>
      </c>
      <c r="R11" s="295"/>
      <c r="S11" s="295"/>
      <c r="T11" s="295"/>
      <c r="U11" s="290"/>
      <c r="V11" s="285"/>
      <c r="W11" s="291"/>
      <c r="Z11" s="202"/>
      <c r="AA11" s="202"/>
      <c r="AB11" s="202"/>
      <c r="AC11" s="202"/>
      <c r="AD11" s="202"/>
      <c r="AE11" s="202"/>
      <c r="AF11" s="202"/>
      <c r="AG11" s="202"/>
      <c r="AH11" s="202"/>
      <c r="AI11" s="202"/>
      <c r="AJ11" s="202"/>
      <c r="AK11" s="202"/>
      <c r="AL11" s="202"/>
      <c r="AM11" s="202"/>
      <c r="AN11" s="202"/>
      <c r="AO11" s="202"/>
      <c r="AP11" s="202"/>
      <c r="AQ11" s="202"/>
      <c r="AR11" s="202"/>
      <c r="AS11" s="202"/>
    </row>
    <row r="12" spans="2:45" s="29" customFormat="1" ht="21.75" customHeight="1">
      <c r="B12" s="273" t="s">
        <v>193</v>
      </c>
      <c r="C12" s="274"/>
      <c r="D12" s="274"/>
      <c r="E12" s="274"/>
      <c r="F12" s="269" t="s">
        <v>194</v>
      </c>
      <c r="G12" s="269"/>
      <c r="H12" s="269"/>
      <c r="I12" s="269"/>
      <c r="J12" s="269"/>
      <c r="K12" s="269"/>
      <c r="L12" s="269"/>
      <c r="M12" s="269"/>
      <c r="N12" s="269"/>
      <c r="O12" s="269"/>
      <c r="P12" s="269"/>
      <c r="Q12" s="296">
        <f>T20</f>
        <v>74100</v>
      </c>
      <c r="R12" s="296"/>
      <c r="S12" s="296"/>
      <c r="T12" s="296"/>
      <c r="U12" s="271" t="s">
        <v>195</v>
      </c>
      <c r="V12" s="271"/>
      <c r="W12" s="272"/>
      <c r="Z12" s="202"/>
      <c r="AA12" s="202"/>
      <c r="AB12" s="202"/>
      <c r="AC12" s="202"/>
      <c r="AD12" s="202"/>
      <c r="AE12" s="202"/>
      <c r="AF12" s="202"/>
      <c r="AG12" s="202"/>
      <c r="AH12" s="202"/>
      <c r="AI12" s="202"/>
      <c r="AJ12" s="202"/>
      <c r="AK12" s="202"/>
      <c r="AL12" s="202"/>
      <c r="AM12" s="202"/>
      <c r="AN12" s="202"/>
      <c r="AO12" s="202"/>
      <c r="AP12" s="202"/>
      <c r="AQ12" s="202"/>
      <c r="AR12" s="202"/>
      <c r="AS12" s="202"/>
    </row>
    <row r="13" spans="2:45" s="29" customFormat="1" ht="21.75" customHeight="1">
      <c r="B13" s="297" t="s">
        <v>196</v>
      </c>
      <c r="C13" s="298"/>
      <c r="D13" s="298"/>
      <c r="E13" s="298"/>
      <c r="F13" s="214" t="s">
        <v>60</v>
      </c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56">
        <v>0</v>
      </c>
      <c r="R13" s="256"/>
      <c r="S13" s="256"/>
      <c r="T13" s="256"/>
      <c r="U13" s="299" t="s">
        <v>38</v>
      </c>
      <c r="V13" s="300"/>
      <c r="W13" s="301"/>
      <c r="X13" s="30"/>
      <c r="Y13" s="9"/>
      <c r="Z13" s="202"/>
      <c r="AA13" s="202"/>
      <c r="AB13" s="202"/>
      <c r="AC13" s="202"/>
      <c r="AD13" s="202"/>
      <c r="AE13" s="202"/>
      <c r="AF13" s="202"/>
      <c r="AG13" s="202"/>
      <c r="AH13" s="202"/>
      <c r="AI13" s="202"/>
      <c r="AJ13" s="202"/>
      <c r="AK13" s="202"/>
      <c r="AL13" s="202"/>
      <c r="AM13" s="202"/>
      <c r="AN13" s="202"/>
      <c r="AO13" s="202"/>
      <c r="AP13" s="202"/>
      <c r="AQ13" s="202"/>
      <c r="AR13" s="202"/>
      <c r="AS13" s="202"/>
    </row>
    <row r="14" spans="2:45" s="29" customFormat="1" ht="21.75" customHeight="1">
      <c r="B14" s="297" t="s">
        <v>197</v>
      </c>
      <c r="C14" s="298"/>
      <c r="D14" s="298"/>
      <c r="E14" s="298"/>
      <c r="F14" s="214" t="s">
        <v>61</v>
      </c>
      <c r="G14" s="214"/>
      <c r="H14" s="214"/>
      <c r="I14" s="214"/>
      <c r="J14" s="214"/>
      <c r="K14" s="214"/>
      <c r="L14" s="214"/>
      <c r="M14" s="214"/>
      <c r="N14" s="214"/>
      <c r="O14" s="214"/>
      <c r="P14" s="214"/>
      <c r="Q14" s="212">
        <f>Q15*Q16</f>
        <v>1.6719999999999999</v>
      </c>
      <c r="R14" s="212"/>
      <c r="S14" s="212"/>
      <c r="T14" s="212"/>
      <c r="U14" s="299" t="s">
        <v>38</v>
      </c>
      <c r="V14" s="300"/>
      <c r="W14" s="301"/>
      <c r="Y14" s="9"/>
      <c r="Z14" s="202"/>
      <c r="AA14" s="202"/>
      <c r="AB14" s="202"/>
      <c r="AC14" s="202"/>
      <c r="AD14" s="202"/>
      <c r="AE14" s="202"/>
      <c r="AF14" s="202"/>
      <c r="AG14" s="202"/>
      <c r="AH14" s="202"/>
      <c r="AI14" s="202"/>
      <c r="AJ14" s="202"/>
      <c r="AK14" s="202"/>
      <c r="AL14" s="202"/>
      <c r="AM14" s="202"/>
      <c r="AN14" s="202"/>
      <c r="AO14" s="202"/>
      <c r="AP14" s="202"/>
      <c r="AQ14" s="202"/>
      <c r="AR14" s="202"/>
      <c r="AS14" s="202"/>
    </row>
    <row r="15" spans="2:45" s="29" customFormat="1" ht="21.75" customHeight="1">
      <c r="B15" s="273" t="s">
        <v>184</v>
      </c>
      <c r="C15" s="274"/>
      <c r="D15" s="274"/>
      <c r="E15" s="274"/>
      <c r="F15" s="271" t="s">
        <v>185</v>
      </c>
      <c r="G15" s="271"/>
      <c r="H15" s="271"/>
      <c r="I15" s="271"/>
      <c r="J15" s="271"/>
      <c r="K15" s="271"/>
      <c r="L15" s="271"/>
      <c r="M15" s="271"/>
      <c r="N15" s="271"/>
      <c r="O15" s="271"/>
      <c r="P15" s="271"/>
      <c r="Q15" s="302">
        <f>Q7</f>
        <v>10</v>
      </c>
      <c r="R15" s="302"/>
      <c r="S15" s="302"/>
      <c r="T15" s="302"/>
      <c r="U15" s="271" t="s">
        <v>186</v>
      </c>
      <c r="V15" s="271"/>
      <c r="W15" s="272"/>
      <c r="Y15" s="9"/>
      <c r="Z15" s="202"/>
      <c r="AA15" s="202"/>
      <c r="AB15" s="202"/>
      <c r="AC15" s="202"/>
      <c r="AD15" s="202"/>
      <c r="AE15" s="202"/>
      <c r="AF15" s="202"/>
      <c r="AG15" s="202"/>
      <c r="AH15" s="202"/>
      <c r="AI15" s="202"/>
      <c r="AJ15" s="202"/>
      <c r="AK15" s="202"/>
      <c r="AL15" s="202"/>
      <c r="AM15" s="202"/>
      <c r="AN15" s="202"/>
      <c r="AO15" s="202"/>
      <c r="AP15" s="202"/>
      <c r="AQ15" s="202"/>
      <c r="AR15" s="202"/>
      <c r="AS15" s="202"/>
    </row>
    <row r="16" spans="2:45" s="29" customFormat="1" ht="27.75" customHeight="1">
      <c r="B16" s="273" t="s">
        <v>198</v>
      </c>
      <c r="C16" s="274"/>
      <c r="D16" s="274"/>
      <c r="E16" s="274"/>
      <c r="F16" s="271" t="s">
        <v>199</v>
      </c>
      <c r="G16" s="271"/>
      <c r="H16" s="271"/>
      <c r="I16" s="271"/>
      <c r="J16" s="271"/>
      <c r="K16" s="271"/>
      <c r="L16" s="271"/>
      <c r="M16" s="271"/>
      <c r="N16" s="271"/>
      <c r="O16" s="271"/>
      <c r="P16" s="271"/>
      <c r="Q16" s="303">
        <v>0.16719999999999999</v>
      </c>
      <c r="R16" s="303"/>
      <c r="S16" s="303"/>
      <c r="T16" s="303"/>
      <c r="U16" s="269" t="s">
        <v>200</v>
      </c>
      <c r="V16" s="269"/>
      <c r="W16" s="304"/>
      <c r="Y16" s="9"/>
      <c r="Z16" s="202"/>
      <c r="AA16" s="202"/>
      <c r="AB16" s="202"/>
      <c r="AC16" s="202"/>
      <c r="AD16" s="202"/>
      <c r="AE16" s="202"/>
      <c r="AF16" s="202"/>
      <c r="AG16" s="202"/>
      <c r="AH16" s="202"/>
      <c r="AI16" s="202"/>
      <c r="AJ16" s="202"/>
      <c r="AK16" s="202"/>
      <c r="AL16" s="202"/>
      <c r="AM16" s="202"/>
      <c r="AN16" s="202"/>
      <c r="AO16" s="202"/>
      <c r="AP16" s="202"/>
      <c r="AQ16" s="202"/>
      <c r="AR16" s="202"/>
      <c r="AS16" s="202"/>
    </row>
    <row r="17" spans="1:45" s="29" customFormat="1" ht="21.75" customHeight="1" thickBot="1">
      <c r="B17" s="305" t="s">
        <v>201</v>
      </c>
      <c r="C17" s="306"/>
      <c r="D17" s="306"/>
      <c r="E17" s="306"/>
      <c r="F17" s="213" t="s">
        <v>63</v>
      </c>
      <c r="G17" s="213"/>
      <c r="H17" s="213"/>
      <c r="I17" s="213"/>
      <c r="J17" s="213"/>
      <c r="K17" s="213"/>
      <c r="L17" s="213"/>
      <c r="M17" s="213"/>
      <c r="N17" s="213"/>
      <c r="O17" s="213"/>
      <c r="P17" s="213"/>
      <c r="Q17" s="211">
        <f>Q5-Q13-Q14</f>
        <v>10.850899999999999</v>
      </c>
      <c r="R17" s="211"/>
      <c r="S17" s="211"/>
      <c r="T17" s="211"/>
      <c r="U17" s="307" t="s">
        <v>38</v>
      </c>
      <c r="V17" s="308"/>
      <c r="W17" s="309"/>
      <c r="Y17" s="9"/>
      <c r="Z17" s="202"/>
      <c r="AA17" s="202"/>
      <c r="AB17" s="202"/>
      <c r="AC17" s="202"/>
      <c r="AD17" s="202"/>
      <c r="AE17" s="202"/>
      <c r="AF17" s="202"/>
      <c r="AG17" s="202"/>
      <c r="AH17" s="202"/>
      <c r="AI17" s="202"/>
      <c r="AJ17" s="202"/>
      <c r="AK17" s="202"/>
      <c r="AL17" s="202"/>
      <c r="AM17" s="202"/>
      <c r="AN17" s="202"/>
      <c r="AO17" s="202"/>
      <c r="AP17" s="202"/>
      <c r="AQ17" s="202"/>
      <c r="AR17" s="202"/>
      <c r="AS17" s="202"/>
    </row>
    <row r="18" spans="1:45" s="29" customFormat="1" ht="12" customHeight="1">
      <c r="B18" s="215"/>
      <c r="C18" s="215"/>
      <c r="D18" s="215"/>
      <c r="E18" s="215"/>
      <c r="F18" s="215"/>
      <c r="G18" s="215"/>
      <c r="H18" s="215"/>
      <c r="I18" s="215"/>
      <c r="J18" s="215"/>
      <c r="K18" s="215"/>
      <c r="L18" s="215"/>
      <c r="M18" s="215"/>
      <c r="N18" s="215"/>
      <c r="O18" s="215"/>
      <c r="P18" s="216"/>
      <c r="Q18" s="216"/>
      <c r="R18" s="216"/>
      <c r="S18" s="216"/>
      <c r="T18" s="215"/>
      <c r="U18" s="215"/>
      <c r="V18" s="215"/>
      <c r="Y18" s="31"/>
      <c r="Z18" s="202"/>
      <c r="AA18" s="202"/>
      <c r="AB18" s="202"/>
      <c r="AC18" s="202"/>
      <c r="AD18" s="202"/>
      <c r="AE18" s="202"/>
      <c r="AF18" s="202"/>
      <c r="AG18" s="202"/>
      <c r="AH18" s="202"/>
      <c r="AI18" s="202"/>
      <c r="AJ18" s="202"/>
      <c r="AK18" s="202"/>
      <c r="AL18" s="202"/>
      <c r="AM18" s="202"/>
      <c r="AN18" s="202"/>
      <c r="AO18" s="202"/>
      <c r="AP18" s="202"/>
      <c r="AQ18" s="202"/>
      <c r="AR18" s="202"/>
      <c r="AS18" s="202"/>
    </row>
    <row r="19" spans="1:45" s="29" customFormat="1" ht="21.75" customHeight="1" thickBot="1">
      <c r="B19" s="55" t="s">
        <v>202</v>
      </c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3"/>
      <c r="Q19" s="53"/>
      <c r="R19" s="53"/>
      <c r="S19" s="53"/>
      <c r="T19" s="52"/>
      <c r="U19" s="52"/>
      <c r="V19" s="52"/>
      <c r="Y19" s="31"/>
      <c r="Z19" s="202"/>
      <c r="AA19" s="202"/>
      <c r="AB19" s="202"/>
      <c r="AC19" s="202"/>
      <c r="AD19" s="202"/>
      <c r="AE19" s="202"/>
      <c r="AF19" s="202"/>
      <c r="AG19" s="202"/>
      <c r="AH19" s="202"/>
      <c r="AI19" s="202"/>
      <c r="AJ19" s="202"/>
      <c r="AK19" s="202"/>
      <c r="AL19" s="202"/>
      <c r="AM19" s="202"/>
      <c r="AN19" s="202"/>
      <c r="AO19" s="202"/>
      <c r="AP19" s="202"/>
      <c r="AQ19" s="202"/>
      <c r="AR19" s="202"/>
      <c r="AS19" s="202"/>
    </row>
    <row r="20" spans="1:45" s="29" customFormat="1" ht="29.25" customHeight="1" thickBot="1">
      <c r="B20" s="310" t="s">
        <v>203</v>
      </c>
      <c r="C20" s="311"/>
      <c r="D20" s="311"/>
      <c r="E20" s="312"/>
      <c r="F20" s="313" t="s">
        <v>204</v>
      </c>
      <c r="G20" s="314"/>
      <c r="H20" s="314"/>
      <c r="I20" s="314"/>
      <c r="J20" s="314"/>
      <c r="K20" s="314"/>
      <c r="L20" s="314"/>
      <c r="M20" s="314"/>
      <c r="N20" s="314"/>
      <c r="O20" s="315"/>
      <c r="P20" s="316" t="s">
        <v>205</v>
      </c>
      <c r="Q20" s="311"/>
      <c r="R20" s="311"/>
      <c r="S20" s="312"/>
      <c r="T20" s="317">
        <f>VLOOKUP($F$20,'[1](참고) 배출계수(IPCC2006)'!$N$8:$O$17,2,FALSE)</f>
        <v>74100</v>
      </c>
      <c r="U20" s="318"/>
      <c r="V20" s="318"/>
      <c r="W20" s="319"/>
      <c r="Y20" s="31"/>
      <c r="Z20" s="202"/>
      <c r="AA20" s="202"/>
      <c r="AB20" s="202"/>
      <c r="AC20" s="202"/>
      <c r="AD20" s="202"/>
      <c r="AE20" s="202"/>
      <c r="AF20" s="202"/>
      <c r="AG20" s="202"/>
      <c r="AH20" s="202"/>
      <c r="AI20" s="202"/>
      <c r="AJ20" s="202"/>
      <c r="AK20" s="202"/>
      <c r="AL20" s="202"/>
      <c r="AM20" s="202"/>
      <c r="AN20" s="202"/>
      <c r="AO20" s="202"/>
      <c r="AP20" s="202"/>
      <c r="AQ20" s="202"/>
      <c r="AR20" s="202"/>
      <c r="AS20" s="202"/>
    </row>
    <row r="21" spans="1:45" s="29" customFormat="1" ht="12" customHeight="1" thickBot="1"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3"/>
      <c r="Q21" s="53"/>
      <c r="R21" s="53"/>
      <c r="S21" s="53"/>
      <c r="T21" s="52"/>
      <c r="U21" s="52"/>
      <c r="V21" s="52"/>
      <c r="Y21" s="31"/>
      <c r="Z21" s="202"/>
      <c r="AA21" s="202"/>
      <c r="AB21" s="202"/>
      <c r="AC21" s="202"/>
      <c r="AD21" s="202"/>
      <c r="AE21" s="202"/>
      <c r="AF21" s="202"/>
      <c r="AG21" s="202"/>
      <c r="AH21" s="202"/>
      <c r="AI21" s="202"/>
      <c r="AJ21" s="202"/>
      <c r="AK21" s="202"/>
      <c r="AL21" s="202"/>
      <c r="AM21" s="202"/>
      <c r="AN21" s="202"/>
      <c r="AO21" s="202"/>
      <c r="AP21" s="202"/>
      <c r="AQ21" s="202"/>
      <c r="AR21" s="202"/>
      <c r="AS21" s="202"/>
    </row>
    <row r="22" spans="1:45" s="29" customFormat="1" ht="21.75" customHeight="1">
      <c r="B22" s="128" t="s">
        <v>8</v>
      </c>
      <c r="C22" s="129"/>
      <c r="D22" s="129"/>
      <c r="E22" s="129"/>
      <c r="F22" s="129"/>
      <c r="G22" s="129"/>
      <c r="H22" s="129"/>
      <c r="I22" s="129"/>
      <c r="J22" s="129"/>
      <c r="K22" s="129"/>
      <c r="L22" s="129"/>
      <c r="M22" s="129"/>
      <c r="N22" s="129"/>
      <c r="O22" s="129"/>
      <c r="P22" s="245">
        <f>ROUNDDOWN(Q17,0)</f>
        <v>10</v>
      </c>
      <c r="Q22" s="246"/>
      <c r="R22" s="246"/>
      <c r="S22" s="246"/>
      <c r="T22" s="246"/>
      <c r="U22" s="249" t="s">
        <v>38</v>
      </c>
      <c r="V22" s="249"/>
      <c r="W22" s="250"/>
      <c r="Y22" s="31"/>
      <c r="Z22" s="202"/>
      <c r="AA22" s="202"/>
      <c r="AB22" s="202"/>
      <c r="AC22" s="202"/>
      <c r="AD22" s="202"/>
      <c r="AE22" s="202"/>
      <c r="AF22" s="202"/>
      <c r="AG22" s="202"/>
      <c r="AH22" s="202"/>
      <c r="AI22" s="202"/>
      <c r="AJ22" s="202"/>
      <c r="AK22" s="202"/>
      <c r="AL22" s="202"/>
      <c r="AM22" s="202"/>
      <c r="AN22" s="202"/>
      <c r="AO22" s="202"/>
      <c r="AP22" s="202"/>
      <c r="AQ22" s="202"/>
      <c r="AR22" s="202"/>
      <c r="AS22" s="202"/>
    </row>
    <row r="23" spans="1:45" s="29" customFormat="1" ht="21.75" customHeight="1" thickBot="1">
      <c r="B23" s="130" t="s">
        <v>416</v>
      </c>
      <c r="C23" s="131"/>
      <c r="D23" s="131"/>
      <c r="E23" s="131"/>
      <c r="F23" s="131"/>
      <c r="G23" s="131"/>
      <c r="H23" s="131"/>
      <c r="I23" s="131"/>
      <c r="J23" s="131"/>
      <c r="K23" s="131"/>
      <c r="L23" s="131"/>
      <c r="M23" s="131"/>
      <c r="N23" s="131"/>
      <c r="O23" s="131"/>
      <c r="P23" s="243">
        <f>P22*10</f>
        <v>100</v>
      </c>
      <c r="Q23" s="244"/>
      <c r="R23" s="244"/>
      <c r="S23" s="244"/>
      <c r="T23" s="244"/>
      <c r="U23" s="247" t="s">
        <v>7</v>
      </c>
      <c r="V23" s="247"/>
      <c r="W23" s="248"/>
      <c r="Y23" s="31"/>
      <c r="Z23" s="31" t="s">
        <v>206</v>
      </c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</row>
    <row r="24" spans="1:45" ht="16.5">
      <c r="B24" s="56"/>
      <c r="C24" s="56"/>
      <c r="D24" s="56"/>
      <c r="E24" s="56"/>
      <c r="F24" s="16"/>
      <c r="G24" s="16"/>
      <c r="H24" s="16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</row>
    <row r="25" spans="1:45" ht="16.5">
      <c r="A25" s="7"/>
      <c r="B25" s="7" t="s">
        <v>207</v>
      </c>
      <c r="C25" s="57">
        <v>16.899999999999999</v>
      </c>
      <c r="D25" s="8">
        <v>100</v>
      </c>
      <c r="E25" s="8"/>
      <c r="F25" s="16"/>
      <c r="G25" s="58"/>
      <c r="H25" s="16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</row>
    <row r="26" spans="1:45" ht="16.5">
      <c r="A26" s="8"/>
      <c r="B26" s="8" t="s">
        <v>208</v>
      </c>
      <c r="C26" s="8" t="s">
        <v>208</v>
      </c>
      <c r="D26" s="8" t="s">
        <v>208</v>
      </c>
      <c r="E26" s="8"/>
      <c r="F26" s="40"/>
      <c r="G26" s="40"/>
      <c r="H26" s="16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</row>
    <row r="27" spans="1:45" ht="16.5">
      <c r="B27" s="40"/>
      <c r="C27" s="40"/>
      <c r="D27" s="40"/>
      <c r="E27" s="40"/>
      <c r="F27" s="16"/>
      <c r="G27" s="16"/>
      <c r="H27" s="16"/>
      <c r="AK27" s="31"/>
      <c r="AL27" s="31"/>
      <c r="AM27" s="31"/>
    </row>
    <row r="28" spans="1:45" ht="16.5">
      <c r="B28" s="40"/>
      <c r="C28" s="40"/>
      <c r="D28" s="40"/>
      <c r="E28" s="40"/>
    </row>
    <row r="29" spans="1:45" ht="16.5">
      <c r="B29" s="40"/>
      <c r="C29" s="40"/>
      <c r="D29" s="40"/>
      <c r="E29" s="40"/>
    </row>
    <row r="30" spans="1:45" ht="16.5">
      <c r="B30" s="40"/>
      <c r="C30" s="40"/>
      <c r="D30" s="40"/>
      <c r="E30" s="40"/>
    </row>
    <row r="31" spans="1:45" ht="16.5"/>
    <row r="32" spans="1:45" ht="16.5"/>
    <row r="33" ht="16.5"/>
    <row r="34" ht="16.5"/>
    <row r="35" ht="16.5"/>
    <row r="36" ht="16.5"/>
    <row r="37" ht="16.5"/>
    <row r="84" ht="16.5"/>
    <row r="85" ht="16.5"/>
    <row r="86" ht="16.5"/>
  </sheetData>
  <mergeCells count="66">
    <mergeCell ref="B23:O23"/>
    <mergeCell ref="P23:T23"/>
    <mergeCell ref="U23:W23"/>
    <mergeCell ref="B20:E20"/>
    <mergeCell ref="F20:O20"/>
    <mergeCell ref="P20:S20"/>
    <mergeCell ref="T20:W20"/>
    <mergeCell ref="B22:O22"/>
    <mergeCell ref="P22:T22"/>
    <mergeCell ref="U22:W22"/>
    <mergeCell ref="B17:E17"/>
    <mergeCell ref="F17:P17"/>
    <mergeCell ref="Q17:T17"/>
    <mergeCell ref="U17:W17"/>
    <mergeCell ref="B18:E18"/>
    <mergeCell ref="F18:O18"/>
    <mergeCell ref="P18:S18"/>
    <mergeCell ref="T18:V18"/>
    <mergeCell ref="B15:E15"/>
    <mergeCell ref="F15:P15"/>
    <mergeCell ref="Q15:T15"/>
    <mergeCell ref="U15:W15"/>
    <mergeCell ref="B16:E16"/>
    <mergeCell ref="F16:P16"/>
    <mergeCell ref="Q16:T16"/>
    <mergeCell ref="U16:W16"/>
    <mergeCell ref="F14:P14"/>
    <mergeCell ref="Q14:T14"/>
    <mergeCell ref="U14:W14"/>
    <mergeCell ref="B13:E13"/>
    <mergeCell ref="F13:P13"/>
    <mergeCell ref="Q13:T13"/>
    <mergeCell ref="U13:W13"/>
    <mergeCell ref="Z7:AS22"/>
    <mergeCell ref="B8:E9"/>
    <mergeCell ref="F8:P9"/>
    <mergeCell ref="Q8:T8"/>
    <mergeCell ref="U8:W9"/>
    <mergeCell ref="Q9:T9"/>
    <mergeCell ref="B10:E11"/>
    <mergeCell ref="F10:P11"/>
    <mergeCell ref="Q10:T10"/>
    <mergeCell ref="U10:W11"/>
    <mergeCell ref="Q11:T11"/>
    <mergeCell ref="B12:E12"/>
    <mergeCell ref="F12:P12"/>
    <mergeCell ref="Q12:T12"/>
    <mergeCell ref="U12:W12"/>
    <mergeCell ref="B14:E14"/>
    <mergeCell ref="B6:E6"/>
    <mergeCell ref="F6:P6"/>
    <mergeCell ref="Q6:T6"/>
    <mergeCell ref="U6:W6"/>
    <mergeCell ref="B7:E7"/>
    <mergeCell ref="F7:P7"/>
    <mergeCell ref="Q7:T7"/>
    <mergeCell ref="U7:W7"/>
    <mergeCell ref="B5:E5"/>
    <mergeCell ref="F5:P5"/>
    <mergeCell ref="Q5:T5"/>
    <mergeCell ref="U5:W5"/>
    <mergeCell ref="B2:W2"/>
    <mergeCell ref="B4:E4"/>
    <mergeCell ref="F4:P4"/>
    <mergeCell ref="Q4:T4"/>
    <mergeCell ref="U4:W4"/>
  </mergeCells>
  <phoneticPr fontId="3" type="noConversion"/>
  <conditionalFormatting sqref="Q11">
    <cfRule type="containsText" dxfId="17" priority="2" operator="containsText" text="직접입력">
      <formula>NOT(ISERROR(SEARCH("직접입력",Q11)))</formula>
    </cfRule>
  </conditionalFormatting>
  <conditionalFormatting sqref="Q9:T9">
    <cfRule type="expression" dxfId="16" priority="1">
      <formula>$Q$8="직접입력"</formula>
    </cfRule>
  </conditionalFormatting>
  <dataValidations count="3">
    <dataValidation type="list" allowBlank="1" showInputMessage="1" showErrorMessage="1" sqref="Q10:T10">
      <formula1>"직접입력, 기본 값"</formula1>
    </dataValidation>
    <dataValidation type="list" allowBlank="1" showInputMessage="1" showErrorMessage="1" sqref="Q8:T8">
      <formula1>"기본 값, 직접입력"</formula1>
    </dataValidation>
    <dataValidation allowBlank="1" showDropDown="1" showInputMessage="1" showErrorMessage="1" sqref="F20:O20"/>
  </dataValidations>
  <printOptions headings="1" gridLines="1"/>
  <pageMargins left="0.7" right="0.7" top="0.75" bottom="0.75" header="0.3" footer="0.3"/>
  <pageSetup paperSize="9" scale="93" orientation="portrait" r:id="rId1"/>
  <colBreaks count="1" manualBreakCount="1">
    <brk id="24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S73"/>
  <sheetViews>
    <sheetView showGridLines="0" showRowColHeaders="0" zoomScale="85" zoomScaleNormal="85" zoomScaleSheetLayoutView="160" workbookViewId="0">
      <selection activeCell="Q27" sqref="Q27"/>
    </sheetView>
  </sheetViews>
  <sheetFormatPr defaultColWidth="0" defaultRowHeight="0" customHeight="1" zeroHeight="1"/>
  <cols>
    <col min="1" max="1" width="2.375" style="41" customWidth="1"/>
    <col min="2" max="5" width="3.5" style="41" customWidth="1"/>
    <col min="6" max="16" width="5.375" style="41" customWidth="1"/>
    <col min="17" max="24" width="3.5" style="41" customWidth="1"/>
    <col min="25" max="29" width="3.625" style="41" customWidth="1"/>
    <col min="30" max="31" width="13.625" style="41" bestFit="1" customWidth="1"/>
    <col min="32" max="32" width="3.625" style="41" customWidth="1"/>
    <col min="33" max="33" width="13.625" style="41" bestFit="1" customWidth="1"/>
    <col min="34" max="34" width="11.5" style="41" bestFit="1" customWidth="1"/>
    <col min="35" max="35" width="9.25" style="41" bestFit="1" customWidth="1"/>
    <col min="36" max="36" width="13.625" style="41" bestFit="1" customWidth="1"/>
    <col min="37" max="45" width="3.625" style="41" customWidth="1"/>
    <col min="46" max="16384" width="9" style="41" hidden="1"/>
  </cols>
  <sheetData>
    <row r="1" spans="2:45" ht="17.25" customHeight="1" thickBot="1"/>
    <row r="2" spans="2:45" ht="30.75" customHeight="1" thickBot="1">
      <c r="B2" s="391" t="s">
        <v>121</v>
      </c>
      <c r="C2" s="392"/>
      <c r="D2" s="392"/>
      <c r="E2" s="392"/>
      <c r="F2" s="392"/>
      <c r="G2" s="392"/>
      <c r="H2" s="392"/>
      <c r="I2" s="392"/>
      <c r="J2" s="392"/>
      <c r="K2" s="392"/>
      <c r="L2" s="392"/>
      <c r="M2" s="392"/>
      <c r="N2" s="392"/>
      <c r="O2" s="392"/>
      <c r="P2" s="392"/>
      <c r="Q2" s="392"/>
      <c r="R2" s="392"/>
      <c r="S2" s="392"/>
      <c r="T2" s="392"/>
      <c r="U2" s="392"/>
      <c r="V2" s="392"/>
      <c r="W2" s="393"/>
      <c r="Y2" s="42"/>
      <c r="Z2" s="43"/>
    </row>
    <row r="3" spans="2:45" ht="30.75" customHeight="1" thickBot="1">
      <c r="Y3" s="44"/>
    </row>
    <row r="4" spans="2:45" ht="30.75" customHeight="1" thickBot="1">
      <c r="B4" s="394" t="s">
        <v>122</v>
      </c>
      <c r="C4" s="395"/>
      <c r="D4" s="395"/>
      <c r="E4" s="395"/>
      <c r="F4" s="396" t="s">
        <v>123</v>
      </c>
      <c r="G4" s="396"/>
      <c r="H4" s="396"/>
      <c r="I4" s="396"/>
      <c r="J4" s="396"/>
      <c r="K4" s="396"/>
      <c r="L4" s="396"/>
      <c r="M4" s="396"/>
      <c r="N4" s="396"/>
      <c r="O4" s="396"/>
      <c r="P4" s="396"/>
      <c r="Q4" s="396"/>
      <c r="R4" s="396"/>
      <c r="S4" s="396"/>
      <c r="T4" s="396"/>
      <c r="U4" s="396"/>
      <c r="V4" s="396"/>
      <c r="W4" s="397"/>
      <c r="Y4" s="44"/>
    </row>
    <row r="5" spans="2:45" ht="30.75" customHeight="1" thickBot="1">
      <c r="Y5" s="44"/>
    </row>
    <row r="6" spans="2:45" s="45" customFormat="1" ht="30.75" customHeight="1">
      <c r="B6" s="332" t="s">
        <v>124</v>
      </c>
      <c r="C6" s="333"/>
      <c r="D6" s="333"/>
      <c r="E6" s="333"/>
      <c r="F6" s="333" t="s">
        <v>125</v>
      </c>
      <c r="G6" s="333"/>
      <c r="H6" s="333"/>
      <c r="I6" s="333"/>
      <c r="J6" s="333"/>
      <c r="K6" s="333"/>
      <c r="L6" s="333"/>
      <c r="M6" s="333"/>
      <c r="N6" s="333"/>
      <c r="O6" s="333"/>
      <c r="P6" s="333"/>
      <c r="Q6" s="333" t="s">
        <v>126</v>
      </c>
      <c r="R6" s="333"/>
      <c r="S6" s="333"/>
      <c r="T6" s="333"/>
      <c r="U6" s="333" t="s">
        <v>4</v>
      </c>
      <c r="V6" s="333"/>
      <c r="W6" s="398"/>
      <c r="Y6" s="46"/>
    </row>
    <row r="7" spans="2:45" s="45" customFormat="1" ht="30" customHeight="1">
      <c r="B7" s="378" t="s">
        <v>127</v>
      </c>
      <c r="C7" s="379"/>
      <c r="D7" s="379"/>
      <c r="E7" s="379"/>
      <c r="F7" s="380" t="s">
        <v>128</v>
      </c>
      <c r="G7" s="380"/>
      <c r="H7" s="380"/>
      <c r="I7" s="380"/>
      <c r="J7" s="380"/>
      <c r="K7" s="380"/>
      <c r="L7" s="380"/>
      <c r="M7" s="380"/>
      <c r="N7" s="380"/>
      <c r="O7" s="380"/>
      <c r="P7" s="380"/>
      <c r="Q7" s="381">
        <f>Q8*(Q9/Q10)*Q11*Q12*10^-6</f>
        <v>282.46738509910341</v>
      </c>
      <c r="R7" s="381"/>
      <c r="S7" s="381"/>
      <c r="T7" s="381"/>
      <c r="U7" s="382" t="s">
        <v>129</v>
      </c>
      <c r="V7" s="382"/>
      <c r="W7" s="383"/>
      <c r="Y7" s="46"/>
      <c r="Z7" s="384" t="s">
        <v>161</v>
      </c>
      <c r="AA7" s="384"/>
      <c r="AB7" s="384"/>
      <c r="AC7" s="384"/>
      <c r="AD7" s="384"/>
      <c r="AE7" s="384"/>
      <c r="AF7" s="384"/>
      <c r="AG7" s="384"/>
      <c r="AH7" s="384"/>
      <c r="AI7" s="384"/>
      <c r="AJ7" s="384"/>
      <c r="AK7" s="384"/>
      <c r="AL7" s="384"/>
      <c r="AM7" s="384"/>
      <c r="AN7" s="384"/>
      <c r="AO7" s="384"/>
      <c r="AP7" s="384"/>
      <c r="AQ7" s="384"/>
      <c r="AR7" s="384"/>
      <c r="AS7" s="384"/>
    </row>
    <row r="8" spans="2:45" s="45" customFormat="1" ht="30" customHeight="1">
      <c r="B8" s="338" t="s">
        <v>130</v>
      </c>
      <c r="C8" s="339"/>
      <c r="D8" s="339"/>
      <c r="E8" s="340"/>
      <c r="F8" s="359" t="s">
        <v>131</v>
      </c>
      <c r="G8" s="360"/>
      <c r="H8" s="360"/>
      <c r="I8" s="360"/>
      <c r="J8" s="360"/>
      <c r="K8" s="360"/>
      <c r="L8" s="360"/>
      <c r="M8" s="360"/>
      <c r="N8" s="360"/>
      <c r="O8" s="360"/>
      <c r="P8" s="361"/>
      <c r="Q8" s="385">
        <v>124706</v>
      </c>
      <c r="R8" s="386"/>
      <c r="S8" s="386"/>
      <c r="T8" s="387"/>
      <c r="U8" s="365" t="s">
        <v>132</v>
      </c>
      <c r="V8" s="366"/>
      <c r="W8" s="367"/>
      <c r="Y8" s="46"/>
      <c r="Z8" s="384"/>
      <c r="AA8" s="384"/>
      <c r="AB8" s="384"/>
      <c r="AC8" s="384"/>
      <c r="AD8" s="384"/>
      <c r="AE8" s="384"/>
      <c r="AF8" s="384"/>
      <c r="AG8" s="384"/>
      <c r="AH8" s="384"/>
      <c r="AI8" s="384"/>
      <c r="AJ8" s="384"/>
      <c r="AK8" s="384"/>
      <c r="AL8" s="384"/>
      <c r="AM8" s="384"/>
      <c r="AN8" s="384"/>
      <c r="AO8" s="384"/>
      <c r="AP8" s="384"/>
      <c r="AQ8" s="384"/>
      <c r="AR8" s="384"/>
      <c r="AS8" s="384"/>
    </row>
    <row r="9" spans="2:45" s="45" customFormat="1" ht="30" customHeight="1">
      <c r="B9" s="338" t="s">
        <v>133</v>
      </c>
      <c r="C9" s="339"/>
      <c r="D9" s="339"/>
      <c r="E9" s="340"/>
      <c r="F9" s="359" t="s">
        <v>134</v>
      </c>
      <c r="G9" s="360"/>
      <c r="H9" s="360"/>
      <c r="I9" s="360"/>
      <c r="J9" s="360"/>
      <c r="K9" s="360"/>
      <c r="L9" s="360"/>
      <c r="M9" s="360"/>
      <c r="N9" s="360"/>
      <c r="O9" s="360"/>
      <c r="P9" s="361"/>
      <c r="Q9" s="369">
        <v>90.3</v>
      </c>
      <c r="R9" s="370"/>
      <c r="S9" s="370"/>
      <c r="T9" s="371"/>
      <c r="U9" s="365" t="s">
        <v>1</v>
      </c>
      <c r="V9" s="366"/>
      <c r="W9" s="367"/>
      <c r="Y9" s="46"/>
      <c r="Z9" s="384"/>
      <c r="AA9" s="384"/>
      <c r="AB9" s="384"/>
      <c r="AC9" s="384"/>
      <c r="AD9" s="384"/>
      <c r="AE9" s="384"/>
      <c r="AF9" s="384"/>
      <c r="AG9" s="384"/>
      <c r="AH9" s="384"/>
      <c r="AI9" s="384"/>
      <c r="AJ9" s="384"/>
      <c r="AK9" s="384"/>
      <c r="AL9" s="384"/>
      <c r="AM9" s="384"/>
      <c r="AN9" s="384"/>
      <c r="AO9" s="384"/>
      <c r="AP9" s="384"/>
      <c r="AQ9" s="384"/>
      <c r="AR9" s="384"/>
      <c r="AS9" s="384"/>
    </row>
    <row r="10" spans="2:45" s="45" customFormat="1" ht="30" customHeight="1">
      <c r="B10" s="338" t="s">
        <v>135</v>
      </c>
      <c r="C10" s="339"/>
      <c r="D10" s="339"/>
      <c r="E10" s="340"/>
      <c r="F10" s="388" t="s">
        <v>136</v>
      </c>
      <c r="G10" s="389"/>
      <c r="H10" s="389"/>
      <c r="I10" s="389"/>
      <c r="J10" s="389"/>
      <c r="K10" s="389"/>
      <c r="L10" s="389"/>
      <c r="M10" s="389"/>
      <c r="N10" s="389"/>
      <c r="O10" s="389"/>
      <c r="P10" s="390"/>
      <c r="Q10" s="385">
        <v>87</v>
      </c>
      <c r="R10" s="386"/>
      <c r="S10" s="386"/>
      <c r="T10" s="387"/>
      <c r="U10" s="345" t="s">
        <v>1</v>
      </c>
      <c r="V10" s="345"/>
      <c r="W10" s="346"/>
      <c r="Z10" s="384"/>
      <c r="AA10" s="384"/>
      <c r="AB10" s="384"/>
      <c r="AC10" s="384"/>
      <c r="AD10" s="384"/>
      <c r="AE10" s="384"/>
      <c r="AF10" s="384"/>
      <c r="AG10" s="384"/>
      <c r="AH10" s="384"/>
      <c r="AI10" s="384"/>
      <c r="AJ10" s="384"/>
      <c r="AK10" s="384"/>
      <c r="AL10" s="384"/>
      <c r="AM10" s="384"/>
      <c r="AN10" s="384"/>
      <c r="AO10" s="384"/>
      <c r="AP10" s="384"/>
      <c r="AQ10" s="384"/>
      <c r="AR10" s="384"/>
      <c r="AS10" s="384"/>
    </row>
    <row r="11" spans="2:45" s="45" customFormat="1" ht="30" customHeight="1">
      <c r="B11" s="338" t="s">
        <v>137</v>
      </c>
      <c r="C11" s="339"/>
      <c r="D11" s="339"/>
      <c r="E11" s="340"/>
      <c r="F11" s="368" t="s">
        <v>162</v>
      </c>
      <c r="G11" s="368"/>
      <c r="H11" s="368"/>
      <c r="I11" s="368"/>
      <c r="J11" s="368"/>
      <c r="K11" s="368"/>
      <c r="L11" s="368"/>
      <c r="M11" s="368"/>
      <c r="N11" s="368"/>
      <c r="O11" s="368"/>
      <c r="P11" s="368"/>
      <c r="Q11" s="369">
        <v>38.9</v>
      </c>
      <c r="R11" s="370"/>
      <c r="S11" s="370"/>
      <c r="T11" s="371"/>
      <c r="U11" s="345" t="s">
        <v>139</v>
      </c>
      <c r="V11" s="345"/>
      <c r="W11" s="346"/>
      <c r="Z11" s="384"/>
      <c r="AA11" s="384"/>
      <c r="AB11" s="384"/>
      <c r="AC11" s="384"/>
      <c r="AD11" s="384"/>
      <c r="AE11" s="384"/>
      <c r="AF11" s="384"/>
      <c r="AG11" s="384"/>
      <c r="AH11" s="384"/>
      <c r="AI11" s="384"/>
      <c r="AJ11" s="384"/>
      <c r="AK11" s="384"/>
      <c r="AL11" s="384"/>
      <c r="AM11" s="384"/>
      <c r="AN11" s="384"/>
      <c r="AO11" s="384"/>
      <c r="AP11" s="384"/>
      <c r="AQ11" s="384"/>
      <c r="AR11" s="384"/>
      <c r="AS11" s="384"/>
    </row>
    <row r="12" spans="2:45" s="45" customFormat="1" ht="30" customHeight="1">
      <c r="B12" s="338" t="s">
        <v>140</v>
      </c>
      <c r="C12" s="339"/>
      <c r="D12" s="339"/>
      <c r="E12" s="340"/>
      <c r="F12" s="341" t="s">
        <v>164</v>
      </c>
      <c r="G12" s="341"/>
      <c r="H12" s="341"/>
      <c r="I12" s="341"/>
      <c r="J12" s="341"/>
      <c r="K12" s="341"/>
      <c r="L12" s="341"/>
      <c r="M12" s="341"/>
      <c r="N12" s="341"/>
      <c r="O12" s="341"/>
      <c r="P12" s="341"/>
      <c r="Q12" s="369">
        <v>56.1</v>
      </c>
      <c r="R12" s="370"/>
      <c r="S12" s="370"/>
      <c r="T12" s="371"/>
      <c r="U12" s="345" t="s">
        <v>142</v>
      </c>
      <c r="V12" s="345"/>
      <c r="W12" s="346"/>
      <c r="Z12" s="384"/>
      <c r="AA12" s="384"/>
      <c r="AB12" s="384"/>
      <c r="AC12" s="384"/>
      <c r="AD12" s="384"/>
      <c r="AE12" s="384"/>
      <c r="AF12" s="384"/>
      <c r="AG12" s="384"/>
      <c r="AH12" s="384"/>
      <c r="AI12" s="384"/>
      <c r="AJ12" s="384"/>
      <c r="AK12" s="384"/>
      <c r="AL12" s="384"/>
      <c r="AM12" s="384"/>
      <c r="AN12" s="384"/>
      <c r="AO12" s="384"/>
      <c r="AP12" s="384"/>
      <c r="AQ12" s="384"/>
      <c r="AR12" s="384"/>
      <c r="AS12" s="384"/>
    </row>
    <row r="13" spans="2:45" s="45" customFormat="1" ht="30" customHeight="1">
      <c r="B13" s="372" t="s">
        <v>143</v>
      </c>
      <c r="C13" s="373"/>
      <c r="D13" s="373"/>
      <c r="E13" s="373"/>
      <c r="F13" s="374" t="s">
        <v>144</v>
      </c>
      <c r="G13" s="374"/>
      <c r="H13" s="374"/>
      <c r="I13" s="374"/>
      <c r="J13" s="374"/>
      <c r="K13" s="374"/>
      <c r="L13" s="374"/>
      <c r="M13" s="374"/>
      <c r="N13" s="374"/>
      <c r="O13" s="374"/>
      <c r="P13" s="374"/>
      <c r="Q13" s="375">
        <f>Q14*Q15*Q16*10^-6</f>
        <v>272.14465673999996</v>
      </c>
      <c r="R13" s="375"/>
      <c r="S13" s="375"/>
      <c r="T13" s="375"/>
      <c r="U13" s="376" t="s">
        <v>129</v>
      </c>
      <c r="V13" s="376"/>
      <c r="W13" s="377"/>
      <c r="Z13" s="384"/>
      <c r="AA13" s="384"/>
      <c r="AB13" s="384"/>
      <c r="AC13" s="384"/>
      <c r="AD13" s="384"/>
      <c r="AE13" s="384"/>
      <c r="AF13" s="384"/>
      <c r="AG13" s="384"/>
      <c r="AH13" s="384"/>
      <c r="AI13" s="384"/>
      <c r="AJ13" s="384"/>
      <c r="AK13" s="384"/>
      <c r="AL13" s="384"/>
      <c r="AM13" s="384"/>
      <c r="AN13" s="384"/>
      <c r="AO13" s="384"/>
      <c r="AP13" s="384"/>
      <c r="AQ13" s="384"/>
      <c r="AR13" s="384"/>
      <c r="AS13" s="384"/>
    </row>
    <row r="14" spans="2:45" s="45" customFormat="1" ht="30" customHeight="1">
      <c r="B14" s="338" t="s">
        <v>130</v>
      </c>
      <c r="C14" s="339"/>
      <c r="D14" s="339"/>
      <c r="E14" s="340"/>
      <c r="F14" s="359" t="s">
        <v>131</v>
      </c>
      <c r="G14" s="360"/>
      <c r="H14" s="360"/>
      <c r="I14" s="360"/>
      <c r="J14" s="360"/>
      <c r="K14" s="360"/>
      <c r="L14" s="360"/>
      <c r="M14" s="360"/>
      <c r="N14" s="360"/>
      <c r="O14" s="360"/>
      <c r="P14" s="361"/>
      <c r="Q14" s="362">
        <f>Q8</f>
        <v>124706</v>
      </c>
      <c r="R14" s="363"/>
      <c r="S14" s="363"/>
      <c r="T14" s="364"/>
      <c r="U14" s="365" t="s">
        <v>132</v>
      </c>
      <c r="V14" s="366"/>
      <c r="W14" s="367"/>
      <c r="Y14" s="46"/>
      <c r="Z14" s="384"/>
      <c r="AA14" s="384"/>
      <c r="AB14" s="384"/>
      <c r="AC14" s="384"/>
      <c r="AD14" s="384"/>
      <c r="AE14" s="384"/>
      <c r="AF14" s="384"/>
      <c r="AG14" s="384"/>
      <c r="AH14" s="384"/>
      <c r="AI14" s="384"/>
      <c r="AJ14" s="384"/>
      <c r="AK14" s="384"/>
      <c r="AL14" s="384"/>
      <c r="AM14" s="384"/>
      <c r="AN14" s="384"/>
      <c r="AO14" s="384"/>
      <c r="AP14" s="384"/>
      <c r="AQ14" s="384"/>
      <c r="AR14" s="384"/>
      <c r="AS14" s="384"/>
    </row>
    <row r="15" spans="2:45" s="45" customFormat="1" ht="30" customHeight="1">
      <c r="B15" s="338" t="s">
        <v>137</v>
      </c>
      <c r="C15" s="339"/>
      <c r="D15" s="339"/>
      <c r="E15" s="340"/>
      <c r="F15" s="368" t="s">
        <v>138</v>
      </c>
      <c r="G15" s="368"/>
      <c r="H15" s="368"/>
      <c r="I15" s="368"/>
      <c r="J15" s="368"/>
      <c r="K15" s="368"/>
      <c r="L15" s="368"/>
      <c r="M15" s="368"/>
      <c r="N15" s="368"/>
      <c r="O15" s="368"/>
      <c r="P15" s="368"/>
      <c r="Q15" s="342">
        <f>Q11</f>
        <v>38.9</v>
      </c>
      <c r="R15" s="343"/>
      <c r="S15" s="343"/>
      <c r="T15" s="344"/>
      <c r="U15" s="345" t="s">
        <v>139</v>
      </c>
      <c r="V15" s="345"/>
      <c r="W15" s="346"/>
      <c r="Y15" s="44"/>
      <c r="Z15" s="384"/>
      <c r="AA15" s="384"/>
      <c r="AB15" s="384"/>
      <c r="AC15" s="384"/>
      <c r="AD15" s="384"/>
      <c r="AE15" s="384"/>
      <c r="AF15" s="384"/>
      <c r="AG15" s="384"/>
      <c r="AH15" s="384"/>
      <c r="AI15" s="384"/>
      <c r="AJ15" s="384"/>
      <c r="AK15" s="384"/>
      <c r="AL15" s="384"/>
      <c r="AM15" s="384"/>
      <c r="AN15" s="384"/>
      <c r="AO15" s="384"/>
      <c r="AP15" s="384"/>
      <c r="AQ15" s="384"/>
      <c r="AR15" s="384"/>
      <c r="AS15" s="384"/>
    </row>
    <row r="16" spans="2:45" s="45" customFormat="1" ht="30" customHeight="1">
      <c r="B16" s="338" t="s">
        <v>140</v>
      </c>
      <c r="C16" s="339"/>
      <c r="D16" s="339"/>
      <c r="E16" s="340"/>
      <c r="F16" s="341" t="s">
        <v>141</v>
      </c>
      <c r="G16" s="341"/>
      <c r="H16" s="341"/>
      <c r="I16" s="341"/>
      <c r="J16" s="341"/>
      <c r="K16" s="341"/>
      <c r="L16" s="341"/>
      <c r="M16" s="341"/>
      <c r="N16" s="341"/>
      <c r="O16" s="341"/>
      <c r="P16" s="341"/>
      <c r="Q16" s="342">
        <f>Q12</f>
        <v>56.1</v>
      </c>
      <c r="R16" s="343"/>
      <c r="S16" s="343"/>
      <c r="T16" s="344"/>
      <c r="U16" s="345" t="s">
        <v>142</v>
      </c>
      <c r="V16" s="345"/>
      <c r="W16" s="346"/>
      <c r="Y16" s="47"/>
      <c r="Z16" s="384"/>
      <c r="AA16" s="384"/>
      <c r="AB16" s="384"/>
      <c r="AC16" s="384"/>
      <c r="AD16" s="384"/>
      <c r="AE16" s="384"/>
      <c r="AF16" s="384"/>
      <c r="AG16" s="384"/>
      <c r="AH16" s="384"/>
      <c r="AI16" s="384"/>
      <c r="AJ16" s="384"/>
      <c r="AK16" s="384"/>
      <c r="AL16" s="384"/>
      <c r="AM16" s="384"/>
      <c r="AN16" s="384"/>
      <c r="AO16" s="384"/>
      <c r="AP16" s="384"/>
      <c r="AQ16" s="384"/>
      <c r="AR16" s="384"/>
      <c r="AS16" s="384"/>
    </row>
    <row r="17" spans="2:45" s="45" customFormat="1" ht="30" customHeight="1">
      <c r="B17" s="347" t="s">
        <v>145</v>
      </c>
      <c r="C17" s="348"/>
      <c r="D17" s="348"/>
      <c r="E17" s="349"/>
      <c r="F17" s="350" t="s">
        <v>146</v>
      </c>
      <c r="G17" s="351"/>
      <c r="H17" s="351"/>
      <c r="I17" s="351"/>
      <c r="J17" s="351"/>
      <c r="K17" s="351"/>
      <c r="L17" s="351"/>
      <c r="M17" s="351"/>
      <c r="N17" s="351"/>
      <c r="O17" s="351"/>
      <c r="P17" s="352"/>
      <c r="Q17" s="353">
        <v>0</v>
      </c>
      <c r="R17" s="354"/>
      <c r="S17" s="354"/>
      <c r="T17" s="355"/>
      <c r="U17" s="356" t="s">
        <v>129</v>
      </c>
      <c r="V17" s="357"/>
      <c r="W17" s="358"/>
      <c r="Y17" s="47"/>
      <c r="Z17" s="384"/>
      <c r="AA17" s="384"/>
      <c r="AB17" s="384"/>
      <c r="AC17" s="384"/>
      <c r="AD17" s="384"/>
      <c r="AE17" s="384"/>
      <c r="AF17" s="384"/>
      <c r="AG17" s="384"/>
      <c r="AH17" s="384"/>
      <c r="AI17" s="384"/>
      <c r="AJ17" s="384"/>
      <c r="AK17" s="384"/>
      <c r="AL17" s="384"/>
      <c r="AM17" s="384"/>
      <c r="AN17" s="384"/>
      <c r="AO17" s="384"/>
      <c r="AP17" s="384"/>
      <c r="AQ17" s="384"/>
      <c r="AR17" s="384"/>
      <c r="AS17" s="384"/>
    </row>
    <row r="18" spans="2:45" s="45" customFormat="1" ht="30" customHeight="1" thickBot="1">
      <c r="B18" s="320" t="s">
        <v>147</v>
      </c>
      <c r="C18" s="321"/>
      <c r="D18" s="321"/>
      <c r="E18" s="321"/>
      <c r="F18" s="322" t="s">
        <v>148</v>
      </c>
      <c r="G18" s="322"/>
      <c r="H18" s="322"/>
      <c r="I18" s="322"/>
      <c r="J18" s="322"/>
      <c r="K18" s="322"/>
      <c r="L18" s="322"/>
      <c r="M18" s="322"/>
      <c r="N18" s="322"/>
      <c r="O18" s="322"/>
      <c r="P18" s="322"/>
      <c r="Q18" s="323">
        <f>Q7-Q13-Q17</f>
        <v>10.322728359103451</v>
      </c>
      <c r="R18" s="323"/>
      <c r="S18" s="323"/>
      <c r="T18" s="323"/>
      <c r="U18" s="324" t="s">
        <v>129</v>
      </c>
      <c r="V18" s="324"/>
      <c r="W18" s="325"/>
      <c r="Y18" s="47"/>
      <c r="Z18" s="384"/>
      <c r="AA18" s="384"/>
      <c r="AB18" s="384"/>
      <c r="AC18" s="384"/>
      <c r="AD18" s="384"/>
      <c r="AE18" s="384"/>
      <c r="AF18" s="384"/>
      <c r="AG18" s="384"/>
      <c r="AH18" s="384"/>
      <c r="AI18" s="384"/>
      <c r="AJ18" s="384"/>
      <c r="AK18" s="384"/>
      <c r="AL18" s="384"/>
      <c r="AM18" s="384"/>
      <c r="AN18" s="384"/>
      <c r="AO18" s="384"/>
      <c r="AP18" s="384"/>
      <c r="AQ18" s="384"/>
      <c r="AR18" s="384"/>
      <c r="AS18" s="384"/>
    </row>
    <row r="19" spans="2:45" ht="30" customHeight="1" thickBot="1">
      <c r="B19" s="330"/>
      <c r="C19" s="330"/>
      <c r="D19" s="330"/>
      <c r="E19" s="330"/>
      <c r="F19" s="330"/>
      <c r="G19" s="330"/>
      <c r="H19" s="330"/>
      <c r="I19" s="330"/>
      <c r="J19" s="330"/>
      <c r="K19" s="330"/>
      <c r="L19" s="330"/>
      <c r="M19" s="330"/>
      <c r="N19" s="330"/>
      <c r="O19" s="330"/>
      <c r="P19" s="331"/>
      <c r="Q19" s="331"/>
      <c r="R19" s="331"/>
      <c r="S19" s="331"/>
      <c r="T19" s="330"/>
      <c r="U19" s="330"/>
      <c r="V19" s="330"/>
      <c r="W19" s="45"/>
      <c r="AD19" s="48"/>
    </row>
    <row r="20" spans="2:45" ht="30" customHeight="1">
      <c r="B20" s="332" t="s">
        <v>8</v>
      </c>
      <c r="C20" s="333"/>
      <c r="D20" s="333"/>
      <c r="E20" s="333"/>
      <c r="F20" s="333"/>
      <c r="G20" s="333"/>
      <c r="H20" s="333"/>
      <c r="I20" s="333"/>
      <c r="J20" s="333"/>
      <c r="K20" s="333"/>
      <c r="L20" s="333"/>
      <c r="M20" s="333"/>
      <c r="N20" s="333"/>
      <c r="O20" s="333"/>
      <c r="P20" s="334">
        <f>ROUNDDOWN(Q18,0)</f>
        <v>10</v>
      </c>
      <c r="Q20" s="335"/>
      <c r="R20" s="335"/>
      <c r="S20" s="335"/>
      <c r="T20" s="335"/>
      <c r="U20" s="336" t="s">
        <v>149</v>
      </c>
      <c r="V20" s="336"/>
      <c r="W20" s="337"/>
      <c r="AD20" s="48"/>
    </row>
    <row r="21" spans="2:45" ht="17.25" thickBot="1">
      <c r="B21" s="130" t="s">
        <v>416</v>
      </c>
      <c r="C21" s="131"/>
      <c r="D21" s="131"/>
      <c r="E21" s="131"/>
      <c r="F21" s="131"/>
      <c r="G21" s="131"/>
      <c r="H21" s="131"/>
      <c r="I21" s="131"/>
      <c r="J21" s="131"/>
      <c r="K21" s="131"/>
      <c r="L21" s="131"/>
      <c r="M21" s="131"/>
      <c r="N21" s="131"/>
      <c r="O21" s="131"/>
      <c r="P21" s="326">
        <f>P20*10</f>
        <v>100</v>
      </c>
      <c r="Q21" s="327"/>
      <c r="R21" s="327"/>
      <c r="S21" s="327"/>
      <c r="T21" s="327"/>
      <c r="U21" s="328" t="s">
        <v>150</v>
      </c>
      <c r="V21" s="328"/>
      <c r="W21" s="329"/>
      <c r="AD21" s="49"/>
      <c r="AE21" s="50"/>
      <c r="AF21" s="50"/>
      <c r="AG21" s="50"/>
      <c r="AH21" s="50"/>
      <c r="AI21" s="50"/>
      <c r="AJ21" s="50"/>
    </row>
    <row r="22" spans="2:45" ht="16.5"/>
    <row r="23" spans="2:45" ht="16.5"/>
    <row r="24" spans="2:45" ht="16.5" customHeight="1"/>
    <row r="25" spans="2:45" ht="16.5" customHeight="1"/>
    <row r="26" spans="2:45" ht="16.5" customHeight="1"/>
    <row r="27" spans="2:45" ht="16.5" customHeight="1"/>
    <row r="28" spans="2:45" ht="16.5" customHeight="1"/>
    <row r="29" spans="2:45" ht="16.5" customHeight="1"/>
    <row r="30" spans="2:45" ht="16.5" customHeight="1"/>
    <row r="31" spans="2:45" ht="16.5" customHeight="1"/>
    <row r="32" spans="2:45" ht="16.5" hidden="1"/>
    <row r="33" ht="16.5" hidden="1"/>
    <row r="34" ht="16.5" hidden="1" customHeight="1"/>
    <row r="35" ht="16.5" hidden="1" customHeight="1"/>
    <row r="36" ht="16.5" hidden="1" customHeight="1"/>
    <row r="37" ht="16.5" hidden="1" customHeight="1"/>
    <row r="38" ht="16.5" hidden="1" customHeight="1"/>
    <row r="39" ht="16.5" hidden="1" customHeight="1"/>
    <row r="40" ht="16.5" hidden="1" customHeight="1"/>
    <row r="41" ht="17.25" hidden="1" customHeight="1"/>
    <row r="42" ht="16.5" hidden="1" customHeight="1"/>
    <row r="43" ht="16.5" hidden="1" customHeight="1"/>
    <row r="44" ht="17.25" hidden="1" customHeight="1"/>
    <row r="45" ht="16.5" hidden="1"/>
    <row r="46" ht="16.5" hidden="1"/>
    <row r="47" ht="16.5" hidden="1"/>
    <row r="48" ht="16.5" hidden="1"/>
    <row r="49" ht="16.5" hidden="1"/>
    <row r="50" ht="16.5" hidden="1"/>
    <row r="51" ht="16.5" hidden="1"/>
    <row r="52" ht="16.5" hidden="1"/>
    <row r="53" ht="16.5" hidden="1"/>
    <row r="54" ht="16.5" hidden="1"/>
    <row r="55" ht="16.5" hidden="1"/>
    <row r="56" ht="16.5" hidden="1"/>
    <row r="57" ht="16.5" hidden="1"/>
    <row r="58" ht="16.5" hidden="1"/>
    <row r="59" ht="16.5" hidden="1"/>
    <row r="60" ht="16.5" hidden="1"/>
    <row r="61" ht="16.5" hidden="1"/>
    <row r="62" ht="16.5" hidden="1"/>
    <row r="63" ht="16.5" hidden="1"/>
    <row r="64" ht="16.5" hidden="1"/>
    <row r="65" ht="16.5" hidden="1"/>
    <row r="66" ht="16.5" hidden="1"/>
    <row r="67" ht="16.5" hidden="1"/>
    <row r="68" ht="16.5" hidden="1"/>
    <row r="69" ht="16.5" hidden="1"/>
    <row r="70" ht="16.5" hidden="1"/>
    <row r="71" ht="16.5" hidden="1"/>
    <row r="72" ht="16.5" hidden="1"/>
    <row r="73" ht="16.5" hidden="1" customHeight="1"/>
  </sheetData>
  <mergeCells count="66">
    <mergeCell ref="B2:W2"/>
    <mergeCell ref="B4:E4"/>
    <mergeCell ref="F4:W4"/>
    <mergeCell ref="B6:E6"/>
    <mergeCell ref="F6:P6"/>
    <mergeCell ref="Q6:T6"/>
    <mergeCell ref="U6:W6"/>
    <mergeCell ref="B7:E7"/>
    <mergeCell ref="F7:P7"/>
    <mergeCell ref="Q7:T7"/>
    <mergeCell ref="U7:W7"/>
    <mergeCell ref="Z7:AS18"/>
    <mergeCell ref="B8:E8"/>
    <mergeCell ref="F8:P8"/>
    <mergeCell ref="Q8:T8"/>
    <mergeCell ref="U8:W8"/>
    <mergeCell ref="B9:E9"/>
    <mergeCell ref="F9:P9"/>
    <mergeCell ref="Q9:T9"/>
    <mergeCell ref="U9:W9"/>
    <mergeCell ref="B10:E10"/>
    <mergeCell ref="F10:P10"/>
    <mergeCell ref="Q10:T10"/>
    <mergeCell ref="U10:W10"/>
    <mergeCell ref="B11:E11"/>
    <mergeCell ref="F11:P11"/>
    <mergeCell ref="Q11:T11"/>
    <mergeCell ref="U11:W11"/>
    <mergeCell ref="B12:E12"/>
    <mergeCell ref="F12:P12"/>
    <mergeCell ref="Q12:T12"/>
    <mergeCell ref="U12:W12"/>
    <mergeCell ref="B13:E13"/>
    <mergeCell ref="F13:P13"/>
    <mergeCell ref="Q13:T13"/>
    <mergeCell ref="U13:W13"/>
    <mergeCell ref="B14:E14"/>
    <mergeCell ref="F14:P14"/>
    <mergeCell ref="Q14:T14"/>
    <mergeCell ref="U14:W14"/>
    <mergeCell ref="B15:E15"/>
    <mergeCell ref="F15:P15"/>
    <mergeCell ref="Q15:T15"/>
    <mergeCell ref="U15:W15"/>
    <mergeCell ref="B16:E16"/>
    <mergeCell ref="F16:P16"/>
    <mergeCell ref="Q16:T16"/>
    <mergeCell ref="U16:W16"/>
    <mergeCell ref="B17:E17"/>
    <mergeCell ref="F17:P17"/>
    <mergeCell ref="Q17:T17"/>
    <mergeCell ref="U17:W17"/>
    <mergeCell ref="B18:E18"/>
    <mergeCell ref="F18:P18"/>
    <mergeCell ref="Q18:T18"/>
    <mergeCell ref="U18:W18"/>
    <mergeCell ref="B21:O21"/>
    <mergeCell ref="P21:T21"/>
    <mergeCell ref="U21:W21"/>
    <mergeCell ref="B19:E19"/>
    <mergeCell ref="F19:O19"/>
    <mergeCell ref="P19:S19"/>
    <mergeCell ref="T19:V19"/>
    <mergeCell ref="B20:O20"/>
    <mergeCell ref="P20:T20"/>
    <mergeCell ref="U20:W20"/>
  </mergeCells>
  <phoneticPr fontId="3" type="noConversion"/>
  <printOptions headings="1" gridLines="1"/>
  <pageMargins left="0.69999998807907104" right="0.69999998807907104" top="0.75" bottom="0.75" header="0.30000001192092896" footer="0.30000001192092896"/>
  <pageSetup paperSize="9" scale="93" orientation="portrait"/>
  <colBreaks count="1" manualBreakCount="1">
    <brk id="24" max="16383" man="1"/>
  </colBreaks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T85"/>
  <sheetViews>
    <sheetView showGridLines="0" showRowColHeaders="0" zoomScaleNormal="100" zoomScaleSheetLayoutView="160" workbookViewId="0">
      <selection activeCell="B26" sqref="B26:O26"/>
    </sheetView>
  </sheetViews>
  <sheetFormatPr defaultColWidth="0" defaultRowHeight="17.45" customHeight="1" zeroHeight="1"/>
  <cols>
    <col min="1" max="1" width="2.625" customWidth="1"/>
    <col min="2" max="5" width="4" customWidth="1"/>
    <col min="6" max="16" width="5.25" customWidth="1"/>
    <col min="17" max="24" width="3.375" customWidth="1"/>
    <col min="25" max="42" width="3.625" customWidth="1"/>
    <col min="43" max="43" width="7.875" customWidth="1"/>
    <col min="44" max="45" width="3.625" customWidth="1"/>
    <col min="46" max="46" width="9" customWidth="1"/>
    <col min="47" max="16384" width="9" hidden="1"/>
  </cols>
  <sheetData>
    <row r="1" spans="2:45" ht="17.25" customHeight="1" thickBot="1"/>
    <row r="2" spans="2:45" ht="27" customHeight="1" thickBot="1">
      <c r="B2" s="144" t="s">
        <v>49</v>
      </c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45"/>
      <c r="T2" s="145"/>
      <c r="U2" s="145"/>
      <c r="V2" s="145"/>
      <c r="W2" s="146"/>
      <c r="Y2" s="14"/>
      <c r="Z2" s="25"/>
    </row>
    <row r="3" spans="2:45" ht="12" customHeight="1" thickBot="1">
      <c r="Y3" s="15"/>
    </row>
    <row r="4" spans="2:45" s="29" customFormat="1" ht="21.75" customHeight="1">
      <c r="B4" s="228" t="s">
        <v>10</v>
      </c>
      <c r="C4" s="229"/>
      <c r="D4" s="229"/>
      <c r="E4" s="229"/>
      <c r="F4" s="129" t="s">
        <v>51</v>
      </c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 t="s">
        <v>50</v>
      </c>
      <c r="R4" s="129"/>
      <c r="S4" s="129"/>
      <c r="T4" s="129"/>
      <c r="U4" s="129" t="s">
        <v>4</v>
      </c>
      <c r="V4" s="129"/>
      <c r="W4" s="227"/>
      <c r="Y4" s="10"/>
    </row>
    <row r="5" spans="2:45" s="29" customFormat="1" ht="21.75" customHeight="1">
      <c r="B5" s="435" t="s">
        <v>54</v>
      </c>
      <c r="C5" s="436"/>
      <c r="D5" s="436"/>
      <c r="E5" s="436"/>
      <c r="F5" s="437" t="s">
        <v>57</v>
      </c>
      <c r="G5" s="437"/>
      <c r="H5" s="437"/>
      <c r="I5" s="437"/>
      <c r="J5" s="437"/>
      <c r="K5" s="437"/>
      <c r="L5" s="437"/>
      <c r="M5" s="437"/>
      <c r="N5" s="437"/>
      <c r="O5" s="437"/>
      <c r="P5" s="437"/>
      <c r="Q5" s="438">
        <f>ROUNDDOWN(Q6/(Q9/100)*Q11*10^-9,3)</f>
        <v>25.347999999999999</v>
      </c>
      <c r="R5" s="438"/>
      <c r="S5" s="438"/>
      <c r="T5" s="438"/>
      <c r="U5" s="439" t="s">
        <v>53</v>
      </c>
      <c r="V5" s="439"/>
      <c r="W5" s="440"/>
      <c r="Y5" s="10"/>
    </row>
    <row r="6" spans="2:45" s="29" customFormat="1" ht="30.75" customHeight="1">
      <c r="B6" s="416" t="s">
        <v>335</v>
      </c>
      <c r="C6" s="417"/>
      <c r="D6" s="417"/>
      <c r="E6" s="417"/>
      <c r="F6" s="199" t="s">
        <v>336</v>
      </c>
      <c r="G6" s="199"/>
      <c r="H6" s="199"/>
      <c r="I6" s="199"/>
      <c r="J6" s="199"/>
      <c r="K6" s="199"/>
      <c r="L6" s="199"/>
      <c r="M6" s="199"/>
      <c r="N6" s="199"/>
      <c r="O6" s="199"/>
      <c r="P6" s="199"/>
      <c r="Q6" s="296">
        <f>Q7*Q8*Q10</f>
        <v>267955.20000000001</v>
      </c>
      <c r="R6" s="296"/>
      <c r="S6" s="296"/>
      <c r="T6" s="296"/>
      <c r="U6" s="251" t="s">
        <v>183</v>
      </c>
      <c r="V6" s="251"/>
      <c r="W6" s="252"/>
    </row>
    <row r="7" spans="2:45" s="29" customFormat="1" ht="30.75" customHeight="1">
      <c r="B7" s="416" t="s">
        <v>337</v>
      </c>
      <c r="C7" s="417"/>
      <c r="D7" s="417"/>
      <c r="E7" s="417"/>
      <c r="F7" s="217" t="s">
        <v>338</v>
      </c>
      <c r="G7" s="217"/>
      <c r="H7" s="217"/>
      <c r="I7" s="217"/>
      <c r="J7" s="217"/>
      <c r="K7" s="217"/>
      <c r="L7" s="217"/>
      <c r="M7" s="217"/>
      <c r="N7" s="217"/>
      <c r="O7" s="217"/>
      <c r="P7" s="217"/>
      <c r="Q7" s="434">
        <v>100</v>
      </c>
      <c r="R7" s="434"/>
      <c r="S7" s="434"/>
      <c r="T7" s="434"/>
      <c r="U7" s="251" t="s">
        <v>339</v>
      </c>
      <c r="V7" s="251"/>
      <c r="W7" s="252"/>
      <c r="Z7" s="127" t="s">
        <v>340</v>
      </c>
      <c r="AA7" s="127"/>
      <c r="AB7" s="127"/>
      <c r="AC7" s="127"/>
      <c r="AD7" s="127"/>
      <c r="AE7" s="127"/>
      <c r="AF7" s="127"/>
      <c r="AG7" s="127"/>
      <c r="AH7" s="127"/>
      <c r="AI7" s="127"/>
      <c r="AJ7" s="127"/>
      <c r="AK7" s="127"/>
      <c r="AL7" s="127"/>
      <c r="AM7" s="127"/>
      <c r="AN7" s="127"/>
      <c r="AO7" s="127"/>
      <c r="AP7" s="127"/>
      <c r="AQ7" s="127"/>
      <c r="AR7" s="127"/>
      <c r="AS7" s="127"/>
    </row>
    <row r="8" spans="2:45" s="29" customFormat="1" ht="30.75" customHeight="1">
      <c r="B8" s="416" t="s">
        <v>341</v>
      </c>
      <c r="C8" s="417"/>
      <c r="D8" s="417"/>
      <c r="E8" s="417"/>
      <c r="F8" s="217" t="s">
        <v>342</v>
      </c>
      <c r="G8" s="217"/>
      <c r="H8" s="217"/>
      <c r="I8" s="217"/>
      <c r="J8" s="217"/>
      <c r="K8" s="217"/>
      <c r="L8" s="217"/>
      <c r="M8" s="217"/>
      <c r="N8" s="217"/>
      <c r="O8" s="217"/>
      <c r="P8" s="217"/>
      <c r="Q8" s="276">
        <v>6.4000000000000001E-2</v>
      </c>
      <c r="R8" s="276"/>
      <c r="S8" s="276"/>
      <c r="T8" s="276"/>
      <c r="U8" s="251" t="s">
        <v>343</v>
      </c>
      <c r="V8" s="251"/>
      <c r="W8" s="252"/>
      <c r="Z8" s="127"/>
      <c r="AA8" s="127"/>
      <c r="AB8" s="127"/>
      <c r="AC8" s="127"/>
      <c r="AD8" s="127"/>
      <c r="AE8" s="127"/>
      <c r="AF8" s="127"/>
      <c r="AG8" s="127"/>
      <c r="AH8" s="127"/>
      <c r="AI8" s="127"/>
      <c r="AJ8" s="127"/>
      <c r="AK8" s="127"/>
      <c r="AL8" s="127"/>
      <c r="AM8" s="127"/>
      <c r="AN8" s="127"/>
      <c r="AO8" s="127"/>
      <c r="AP8" s="127"/>
      <c r="AQ8" s="127"/>
      <c r="AR8" s="127"/>
      <c r="AS8" s="127"/>
    </row>
    <row r="9" spans="2:45" s="29" customFormat="1" ht="30.75" customHeight="1">
      <c r="B9" s="416" t="s">
        <v>344</v>
      </c>
      <c r="C9" s="417"/>
      <c r="D9" s="417"/>
      <c r="E9" s="417"/>
      <c r="F9" s="217" t="s">
        <v>345</v>
      </c>
      <c r="G9" s="217"/>
      <c r="H9" s="217"/>
      <c r="I9" s="217"/>
      <c r="J9" s="217"/>
      <c r="K9" s="217"/>
      <c r="L9" s="217"/>
      <c r="M9" s="217"/>
      <c r="N9" s="217"/>
      <c r="O9" s="217"/>
      <c r="P9" s="217"/>
      <c r="Q9" s="276">
        <v>100</v>
      </c>
      <c r="R9" s="276"/>
      <c r="S9" s="276"/>
      <c r="T9" s="276"/>
      <c r="U9" s="251" t="s">
        <v>5</v>
      </c>
      <c r="V9" s="251"/>
      <c r="W9" s="252"/>
      <c r="Z9" s="127"/>
      <c r="AA9" s="127"/>
      <c r="AB9" s="127"/>
      <c r="AC9" s="127"/>
      <c r="AD9" s="127"/>
      <c r="AE9" s="127"/>
      <c r="AF9" s="127"/>
      <c r="AG9" s="127"/>
      <c r="AH9" s="127"/>
      <c r="AI9" s="127"/>
      <c r="AJ9" s="127"/>
      <c r="AK9" s="127"/>
      <c r="AL9" s="127"/>
      <c r="AM9" s="127"/>
      <c r="AN9" s="127"/>
      <c r="AO9" s="127"/>
      <c r="AP9" s="127"/>
      <c r="AQ9" s="127"/>
      <c r="AR9" s="127"/>
      <c r="AS9" s="127"/>
    </row>
    <row r="10" spans="2:45" s="29" customFormat="1" ht="30.75" customHeight="1">
      <c r="B10" s="416" t="s">
        <v>346</v>
      </c>
      <c r="C10" s="417"/>
      <c r="D10" s="417"/>
      <c r="E10" s="417"/>
      <c r="F10" s="217" t="s">
        <v>347</v>
      </c>
      <c r="G10" s="217"/>
      <c r="H10" s="217"/>
      <c r="I10" s="217"/>
      <c r="J10" s="217"/>
      <c r="K10" s="217"/>
      <c r="L10" s="217"/>
      <c r="M10" s="217"/>
      <c r="N10" s="217"/>
      <c r="O10" s="217"/>
      <c r="P10" s="217"/>
      <c r="Q10" s="433">
        <v>41868</v>
      </c>
      <c r="R10" s="433"/>
      <c r="S10" s="433"/>
      <c r="T10" s="433"/>
      <c r="U10" s="251" t="s">
        <v>348</v>
      </c>
      <c r="V10" s="251"/>
      <c r="W10" s="252"/>
      <c r="Z10" s="127"/>
      <c r="AA10" s="127"/>
      <c r="AB10" s="127"/>
      <c r="AC10" s="127"/>
      <c r="AD10" s="127"/>
      <c r="AE10" s="127"/>
      <c r="AF10" s="127"/>
      <c r="AG10" s="127"/>
      <c r="AH10" s="127"/>
      <c r="AI10" s="127"/>
      <c r="AJ10" s="127"/>
      <c r="AK10" s="127"/>
      <c r="AL10" s="127"/>
      <c r="AM10" s="127"/>
      <c r="AN10" s="127"/>
      <c r="AO10" s="127"/>
      <c r="AP10" s="127"/>
      <c r="AQ10" s="127"/>
      <c r="AR10" s="127"/>
      <c r="AS10" s="127"/>
    </row>
    <row r="11" spans="2:45" s="29" customFormat="1" ht="30.75" customHeight="1">
      <c r="B11" s="412" t="s">
        <v>349</v>
      </c>
      <c r="C11" s="413"/>
      <c r="D11" s="413"/>
      <c r="E11" s="414"/>
      <c r="F11" s="217" t="s">
        <v>350</v>
      </c>
      <c r="G11" s="217"/>
      <c r="H11" s="217"/>
      <c r="I11" s="217"/>
      <c r="J11" s="217"/>
      <c r="K11" s="217"/>
      <c r="L11" s="217"/>
      <c r="M11" s="217"/>
      <c r="N11" s="217"/>
      <c r="O11" s="217"/>
      <c r="P11" s="217"/>
      <c r="Q11" s="296">
        <f>VLOOKUP(Q12,B28:E82,4,FALSE)</f>
        <v>94600</v>
      </c>
      <c r="R11" s="296"/>
      <c r="S11" s="296"/>
      <c r="T11" s="296"/>
      <c r="U11" s="251" t="s">
        <v>351</v>
      </c>
      <c r="V11" s="251"/>
      <c r="W11" s="252"/>
      <c r="Z11" s="127"/>
      <c r="AA11" s="127"/>
      <c r="AB11" s="127"/>
      <c r="AC11" s="127"/>
      <c r="AD11" s="127"/>
      <c r="AE11" s="127"/>
      <c r="AF11" s="127"/>
      <c r="AG11" s="127"/>
      <c r="AH11" s="127"/>
      <c r="AI11" s="127"/>
      <c r="AJ11" s="127"/>
      <c r="AK11" s="127"/>
      <c r="AL11" s="127"/>
      <c r="AM11" s="127"/>
      <c r="AN11" s="127"/>
      <c r="AO11" s="127"/>
      <c r="AP11" s="127"/>
      <c r="AQ11" s="127"/>
      <c r="AR11" s="127"/>
      <c r="AS11" s="127"/>
    </row>
    <row r="12" spans="2:45" s="29" customFormat="1" ht="16.5" customHeight="1">
      <c r="B12" s="418"/>
      <c r="C12" s="419"/>
      <c r="D12" s="419"/>
      <c r="E12" s="420"/>
      <c r="F12" s="422" t="s">
        <v>352</v>
      </c>
      <c r="G12" s="423"/>
      <c r="H12" s="423"/>
      <c r="I12" s="423"/>
      <c r="J12" s="423"/>
      <c r="K12" s="423"/>
      <c r="L12" s="423"/>
      <c r="M12" s="423"/>
      <c r="N12" s="423"/>
      <c r="O12" s="423"/>
      <c r="P12" s="424"/>
      <c r="Q12" s="425" t="s">
        <v>353</v>
      </c>
      <c r="R12" s="426"/>
      <c r="S12" s="426"/>
      <c r="T12" s="426"/>
      <c r="U12" s="426"/>
      <c r="V12" s="426"/>
      <c r="W12" s="427"/>
      <c r="Z12" s="127"/>
      <c r="AA12" s="127"/>
      <c r="AB12" s="127"/>
      <c r="AC12" s="127"/>
      <c r="AD12" s="127"/>
      <c r="AE12" s="127"/>
      <c r="AF12" s="127"/>
      <c r="AG12" s="127"/>
      <c r="AH12" s="127"/>
      <c r="AI12" s="127"/>
      <c r="AJ12" s="127"/>
      <c r="AK12" s="127"/>
      <c r="AL12" s="127"/>
      <c r="AM12" s="127"/>
      <c r="AN12" s="127"/>
      <c r="AO12" s="127"/>
      <c r="AP12" s="127"/>
      <c r="AQ12" s="127"/>
      <c r="AR12" s="127"/>
      <c r="AS12" s="127"/>
    </row>
    <row r="13" spans="2:45" s="29" customFormat="1" ht="30.75" customHeight="1">
      <c r="B13" s="399" t="s">
        <v>55</v>
      </c>
      <c r="C13" s="400"/>
      <c r="D13" s="400"/>
      <c r="E13" s="400"/>
      <c r="F13" s="402" t="s">
        <v>60</v>
      </c>
      <c r="G13" s="402"/>
      <c r="H13" s="402"/>
      <c r="I13" s="402"/>
      <c r="J13" s="402"/>
      <c r="K13" s="402"/>
      <c r="L13" s="402"/>
      <c r="M13" s="402"/>
      <c r="N13" s="402"/>
      <c r="O13" s="402"/>
      <c r="P13" s="402"/>
      <c r="Q13" s="432">
        <f>Q14+Q17</f>
        <v>0.76800000000000002</v>
      </c>
      <c r="R13" s="432"/>
      <c r="S13" s="432"/>
      <c r="T13" s="432"/>
      <c r="U13" s="404" t="s">
        <v>53</v>
      </c>
      <c r="V13" s="404"/>
      <c r="W13" s="405"/>
      <c r="X13" s="30"/>
      <c r="Y13" s="9"/>
      <c r="Z13" s="127"/>
      <c r="AA13" s="127"/>
      <c r="AB13" s="127"/>
      <c r="AC13" s="127"/>
      <c r="AD13" s="127"/>
      <c r="AE13" s="127"/>
      <c r="AF13" s="127"/>
      <c r="AG13" s="127"/>
      <c r="AH13" s="127"/>
      <c r="AI13" s="127"/>
      <c r="AJ13" s="127"/>
      <c r="AK13" s="127"/>
      <c r="AL13" s="127"/>
      <c r="AM13" s="127"/>
      <c r="AN13" s="127"/>
      <c r="AO13" s="127"/>
      <c r="AP13" s="127"/>
      <c r="AQ13" s="127"/>
      <c r="AR13" s="127"/>
      <c r="AS13" s="127"/>
    </row>
    <row r="14" spans="2:45" s="29" customFormat="1" ht="30.75" customHeight="1">
      <c r="B14" s="416" t="s">
        <v>354</v>
      </c>
      <c r="C14" s="417"/>
      <c r="D14" s="417"/>
      <c r="E14" s="417"/>
      <c r="F14" s="429" t="s">
        <v>355</v>
      </c>
      <c r="G14" s="429"/>
      <c r="H14" s="429"/>
      <c r="I14" s="429"/>
      <c r="J14" s="429"/>
      <c r="K14" s="429"/>
      <c r="L14" s="429"/>
      <c r="M14" s="429"/>
      <c r="N14" s="429"/>
      <c r="O14" s="429"/>
      <c r="P14" s="429"/>
      <c r="Q14" s="430">
        <f>ROUNDDOWN(Q15*Q16*10^-3,3)</f>
        <v>0.45900000000000002</v>
      </c>
      <c r="R14" s="430"/>
      <c r="S14" s="430"/>
      <c r="T14" s="430"/>
      <c r="U14" s="251" t="s">
        <v>53</v>
      </c>
      <c r="V14" s="251"/>
      <c r="W14" s="252"/>
      <c r="X14" s="30"/>
      <c r="Y14" s="9"/>
      <c r="Z14" s="127"/>
      <c r="AA14" s="127"/>
      <c r="AB14" s="127"/>
      <c r="AC14" s="127"/>
      <c r="AD14" s="127"/>
      <c r="AE14" s="127"/>
      <c r="AF14" s="127"/>
      <c r="AG14" s="127"/>
      <c r="AH14" s="127"/>
      <c r="AI14" s="127"/>
      <c r="AJ14" s="127"/>
      <c r="AK14" s="127"/>
      <c r="AL14" s="127"/>
      <c r="AM14" s="127"/>
      <c r="AN14" s="127"/>
      <c r="AO14" s="127"/>
      <c r="AP14" s="127"/>
      <c r="AQ14" s="127"/>
      <c r="AR14" s="127"/>
      <c r="AS14" s="127"/>
    </row>
    <row r="15" spans="2:45" s="29" customFormat="1" ht="30.75" customHeight="1">
      <c r="B15" s="416" t="s">
        <v>356</v>
      </c>
      <c r="C15" s="417"/>
      <c r="D15" s="417"/>
      <c r="E15" s="417"/>
      <c r="F15" s="217" t="s">
        <v>357</v>
      </c>
      <c r="G15" s="217"/>
      <c r="H15" s="217"/>
      <c r="I15" s="217"/>
      <c r="J15" s="217"/>
      <c r="K15" s="217"/>
      <c r="L15" s="217"/>
      <c r="M15" s="217"/>
      <c r="N15" s="217"/>
      <c r="O15" s="217"/>
      <c r="P15" s="217"/>
      <c r="Q15" s="431">
        <v>1000</v>
      </c>
      <c r="R15" s="431"/>
      <c r="S15" s="431"/>
      <c r="T15" s="431"/>
      <c r="U15" s="251" t="s">
        <v>358</v>
      </c>
      <c r="V15" s="251"/>
      <c r="W15" s="252"/>
      <c r="X15" s="30"/>
      <c r="Y15" s="9"/>
      <c r="Z15" s="127"/>
      <c r="AA15" s="127"/>
      <c r="AB15" s="127"/>
      <c r="AC15" s="127"/>
      <c r="AD15" s="127"/>
      <c r="AE15" s="127"/>
      <c r="AF15" s="127"/>
      <c r="AG15" s="127"/>
      <c r="AH15" s="127"/>
      <c r="AI15" s="127"/>
      <c r="AJ15" s="127"/>
      <c r="AK15" s="127"/>
      <c r="AL15" s="127"/>
      <c r="AM15" s="127"/>
      <c r="AN15" s="127"/>
      <c r="AO15" s="127"/>
      <c r="AP15" s="127"/>
      <c r="AQ15" s="127"/>
      <c r="AR15" s="127"/>
      <c r="AS15" s="127"/>
    </row>
    <row r="16" spans="2:45" s="29" customFormat="1" ht="30.75" customHeight="1">
      <c r="B16" s="416" t="s">
        <v>359</v>
      </c>
      <c r="C16" s="417"/>
      <c r="D16" s="417"/>
      <c r="E16" s="417"/>
      <c r="F16" s="217" t="s">
        <v>360</v>
      </c>
      <c r="G16" s="217"/>
      <c r="H16" s="217"/>
      <c r="I16" s="217"/>
      <c r="J16" s="217"/>
      <c r="K16" s="217"/>
      <c r="L16" s="217"/>
      <c r="M16" s="217"/>
      <c r="N16" s="217"/>
      <c r="O16" s="217"/>
      <c r="P16" s="217"/>
      <c r="Q16" s="428">
        <f>0.4567+0.0036*21*10^-3+0.0085*310*10^-3</f>
        <v>0.4594106</v>
      </c>
      <c r="R16" s="428"/>
      <c r="S16" s="428"/>
      <c r="T16" s="428"/>
      <c r="U16" s="251" t="s">
        <v>52</v>
      </c>
      <c r="V16" s="251"/>
      <c r="W16" s="252"/>
      <c r="X16" s="30"/>
      <c r="Y16" s="9"/>
      <c r="Z16" s="127"/>
      <c r="AA16" s="127"/>
      <c r="AB16" s="127"/>
      <c r="AC16" s="127"/>
      <c r="AD16" s="127"/>
      <c r="AE16" s="127"/>
      <c r="AF16" s="127"/>
      <c r="AG16" s="127"/>
      <c r="AH16" s="127"/>
      <c r="AI16" s="127"/>
      <c r="AJ16" s="127"/>
      <c r="AK16" s="127"/>
      <c r="AL16" s="127"/>
      <c r="AM16" s="127"/>
      <c r="AN16" s="127"/>
      <c r="AO16" s="127"/>
      <c r="AP16" s="127"/>
      <c r="AQ16" s="127"/>
      <c r="AR16" s="127"/>
      <c r="AS16" s="127"/>
    </row>
    <row r="17" spans="2:45" s="29" customFormat="1" ht="30.75" customHeight="1">
      <c r="B17" s="416" t="s">
        <v>361</v>
      </c>
      <c r="C17" s="417"/>
      <c r="D17" s="417"/>
      <c r="E17" s="417"/>
      <c r="F17" s="429" t="s">
        <v>362</v>
      </c>
      <c r="G17" s="429"/>
      <c r="H17" s="429"/>
      <c r="I17" s="429"/>
      <c r="J17" s="429"/>
      <c r="K17" s="429"/>
      <c r="L17" s="429"/>
      <c r="M17" s="429"/>
      <c r="N17" s="429"/>
      <c r="O17" s="429"/>
      <c r="P17" s="429"/>
      <c r="Q17" s="430">
        <f>ROUNDDOWN(IFERROR(Q18*Q20*Q21*10^-9,"0"),3)</f>
        <v>0.309</v>
      </c>
      <c r="R17" s="430"/>
      <c r="S17" s="430"/>
      <c r="T17" s="430"/>
      <c r="U17" s="251" t="s">
        <v>53</v>
      </c>
      <c r="V17" s="251"/>
      <c r="W17" s="252"/>
      <c r="X17" s="30"/>
      <c r="Y17" s="9"/>
      <c r="Z17" s="127"/>
      <c r="AA17" s="127"/>
      <c r="AB17" s="127"/>
      <c r="AC17" s="127"/>
      <c r="AD17" s="127"/>
      <c r="AE17" s="127"/>
      <c r="AF17" s="127"/>
      <c r="AG17" s="127"/>
      <c r="AH17" s="127"/>
      <c r="AI17" s="127"/>
      <c r="AJ17" s="127"/>
      <c r="AK17" s="127"/>
      <c r="AL17" s="127"/>
      <c r="AM17" s="127"/>
      <c r="AN17" s="127"/>
      <c r="AO17" s="127"/>
      <c r="AP17" s="127"/>
      <c r="AQ17" s="127"/>
      <c r="AR17" s="127"/>
      <c r="AS17" s="127"/>
    </row>
    <row r="18" spans="2:45" s="29" customFormat="1" ht="30.75" customHeight="1">
      <c r="B18" s="412" t="s">
        <v>363</v>
      </c>
      <c r="C18" s="413"/>
      <c r="D18" s="413"/>
      <c r="E18" s="414"/>
      <c r="F18" s="199" t="s">
        <v>364</v>
      </c>
      <c r="G18" s="199"/>
      <c r="H18" s="199"/>
      <c r="I18" s="199"/>
      <c r="J18" s="199"/>
      <c r="K18" s="199"/>
      <c r="L18" s="199"/>
      <c r="M18" s="199"/>
      <c r="N18" s="199"/>
      <c r="O18" s="199"/>
      <c r="P18" s="199"/>
      <c r="Q18" s="421">
        <v>100</v>
      </c>
      <c r="R18" s="421"/>
      <c r="S18" s="421"/>
      <c r="T18" s="421"/>
      <c r="U18" s="251" t="str">
        <f>VLOOKUP(Q19,B28:D82,3,FALSE)</f>
        <v>kg</v>
      </c>
      <c r="V18" s="251"/>
      <c r="W18" s="252"/>
      <c r="X18" s="30"/>
      <c r="Y18" s="9"/>
      <c r="Z18" s="127"/>
      <c r="AA18" s="127"/>
      <c r="AB18" s="127"/>
      <c r="AC18" s="127"/>
      <c r="AD18" s="127"/>
      <c r="AE18" s="127"/>
      <c r="AF18" s="127"/>
      <c r="AG18" s="127"/>
      <c r="AH18" s="127"/>
      <c r="AI18" s="127"/>
      <c r="AJ18" s="127"/>
      <c r="AK18" s="127"/>
      <c r="AL18" s="127"/>
      <c r="AM18" s="127"/>
      <c r="AN18" s="127"/>
      <c r="AO18" s="127"/>
      <c r="AP18" s="127"/>
      <c r="AQ18" s="127"/>
      <c r="AR18" s="127"/>
      <c r="AS18" s="127"/>
    </row>
    <row r="19" spans="2:45" s="29" customFormat="1" ht="16.5" customHeight="1">
      <c r="B19" s="418"/>
      <c r="C19" s="419"/>
      <c r="D19" s="419"/>
      <c r="E19" s="420"/>
      <c r="F19" s="422" t="s">
        <v>352</v>
      </c>
      <c r="G19" s="423"/>
      <c r="H19" s="423"/>
      <c r="I19" s="423"/>
      <c r="J19" s="423"/>
      <c r="K19" s="423"/>
      <c r="L19" s="423"/>
      <c r="M19" s="423"/>
      <c r="N19" s="423"/>
      <c r="O19" s="423"/>
      <c r="P19" s="424"/>
      <c r="Q19" s="425" t="s">
        <v>223</v>
      </c>
      <c r="R19" s="426"/>
      <c r="S19" s="426"/>
      <c r="T19" s="426"/>
      <c r="U19" s="426"/>
      <c r="V19" s="426"/>
      <c r="W19" s="427"/>
      <c r="X19" s="30"/>
      <c r="Y19" s="9"/>
      <c r="Z19" s="127"/>
      <c r="AA19" s="127"/>
      <c r="AB19" s="127"/>
      <c r="AC19" s="127"/>
      <c r="AD19" s="127"/>
      <c r="AE19" s="127"/>
      <c r="AF19" s="127"/>
      <c r="AG19" s="127"/>
      <c r="AH19" s="127"/>
      <c r="AI19" s="127"/>
      <c r="AJ19" s="127"/>
      <c r="AK19" s="127"/>
      <c r="AL19" s="127"/>
      <c r="AM19" s="127"/>
      <c r="AN19" s="127"/>
      <c r="AO19" s="127"/>
      <c r="AP19" s="127"/>
      <c r="AQ19" s="127"/>
      <c r="AR19" s="127"/>
      <c r="AS19" s="127"/>
    </row>
    <row r="20" spans="2:45" s="29" customFormat="1" ht="30.75" customHeight="1">
      <c r="B20" s="412" t="s">
        <v>365</v>
      </c>
      <c r="C20" s="413"/>
      <c r="D20" s="413"/>
      <c r="E20" s="414"/>
      <c r="F20" s="199" t="s">
        <v>366</v>
      </c>
      <c r="G20" s="199"/>
      <c r="H20" s="199"/>
      <c r="I20" s="199"/>
      <c r="J20" s="199"/>
      <c r="K20" s="199"/>
      <c r="L20" s="199"/>
      <c r="M20" s="199"/>
      <c r="N20" s="199"/>
      <c r="O20" s="199"/>
      <c r="P20" s="199"/>
      <c r="Q20" s="415">
        <f>VLOOKUP(Q19,B28:D82,2,FALSE)</f>
        <v>42.2</v>
      </c>
      <c r="R20" s="415"/>
      <c r="S20" s="415"/>
      <c r="T20" s="415"/>
      <c r="U20" s="251" t="str">
        <f>"MJ/"&amp;VLOOKUP(Q19,B28:D82,3,FALSE)</f>
        <v>MJ/kg</v>
      </c>
      <c r="V20" s="251"/>
      <c r="W20" s="252"/>
      <c r="X20" s="30"/>
      <c r="Y20" s="9"/>
      <c r="Z20" s="127"/>
      <c r="AA20" s="127"/>
      <c r="AB20" s="127"/>
      <c r="AC20" s="127"/>
      <c r="AD20" s="127"/>
      <c r="AE20" s="127"/>
      <c r="AF20" s="127"/>
      <c r="AG20" s="127"/>
      <c r="AH20" s="127"/>
      <c r="AI20" s="127"/>
      <c r="AJ20" s="127"/>
      <c r="AK20" s="127"/>
      <c r="AL20" s="127"/>
      <c r="AM20" s="127"/>
      <c r="AN20" s="127"/>
      <c r="AO20" s="127"/>
      <c r="AP20" s="127"/>
      <c r="AQ20" s="127"/>
      <c r="AR20" s="127"/>
      <c r="AS20" s="127"/>
    </row>
    <row r="21" spans="2:45" s="29" customFormat="1" ht="30.75" customHeight="1">
      <c r="B21" s="416" t="s">
        <v>363</v>
      </c>
      <c r="C21" s="417"/>
      <c r="D21" s="417"/>
      <c r="E21" s="417"/>
      <c r="F21" s="199" t="s">
        <v>367</v>
      </c>
      <c r="G21" s="199"/>
      <c r="H21" s="199"/>
      <c r="I21" s="199"/>
      <c r="J21" s="199"/>
      <c r="K21" s="199"/>
      <c r="L21" s="199"/>
      <c r="M21" s="199"/>
      <c r="N21" s="199"/>
      <c r="O21" s="199"/>
      <c r="P21" s="199"/>
      <c r="Q21" s="296">
        <f>VLOOKUP(Q19,B28:E82,4,FALSE)</f>
        <v>73300</v>
      </c>
      <c r="R21" s="296"/>
      <c r="S21" s="296"/>
      <c r="T21" s="296"/>
      <c r="U21" s="251" t="s">
        <v>351</v>
      </c>
      <c r="V21" s="251"/>
      <c r="W21" s="252"/>
      <c r="X21" s="30"/>
      <c r="Y21" s="9"/>
      <c r="Z21" s="127"/>
      <c r="AA21" s="127"/>
      <c r="AB21" s="127"/>
      <c r="AC21" s="127"/>
      <c r="AD21" s="127"/>
      <c r="AE21" s="127"/>
      <c r="AF21" s="127"/>
      <c r="AG21" s="127"/>
      <c r="AH21" s="127"/>
      <c r="AI21" s="127"/>
      <c r="AJ21" s="127"/>
      <c r="AK21" s="127"/>
      <c r="AL21" s="127"/>
      <c r="AM21" s="127"/>
      <c r="AN21" s="127"/>
      <c r="AO21" s="127"/>
      <c r="AP21" s="127"/>
      <c r="AQ21" s="127"/>
      <c r="AR21" s="127"/>
      <c r="AS21" s="127"/>
    </row>
    <row r="22" spans="2:45" s="29" customFormat="1" ht="30.75" customHeight="1">
      <c r="B22" s="399" t="s">
        <v>56</v>
      </c>
      <c r="C22" s="400"/>
      <c r="D22" s="400"/>
      <c r="E22" s="400"/>
      <c r="F22" s="401" t="s">
        <v>368</v>
      </c>
      <c r="G22" s="402"/>
      <c r="H22" s="402"/>
      <c r="I22" s="402"/>
      <c r="J22" s="402"/>
      <c r="K22" s="402"/>
      <c r="L22" s="402"/>
      <c r="M22" s="402"/>
      <c r="N22" s="402"/>
      <c r="O22" s="402"/>
      <c r="P22" s="402"/>
      <c r="Q22" s="403">
        <v>0</v>
      </c>
      <c r="R22" s="403"/>
      <c r="S22" s="403"/>
      <c r="T22" s="403"/>
      <c r="U22" s="404" t="s">
        <v>53</v>
      </c>
      <c r="V22" s="404"/>
      <c r="W22" s="405"/>
      <c r="Y22" s="9"/>
      <c r="Z22" s="127"/>
      <c r="AA22" s="127"/>
      <c r="AB22" s="127"/>
      <c r="AC22" s="127"/>
      <c r="AD22" s="127"/>
      <c r="AE22" s="127"/>
      <c r="AF22" s="127"/>
      <c r="AG22" s="127"/>
      <c r="AH22" s="127"/>
      <c r="AI22" s="127"/>
      <c r="AJ22" s="127"/>
      <c r="AK22" s="127"/>
      <c r="AL22" s="127"/>
      <c r="AM22" s="127"/>
      <c r="AN22" s="127"/>
      <c r="AO22" s="127"/>
      <c r="AP22" s="127"/>
      <c r="AQ22" s="127"/>
      <c r="AR22" s="127"/>
      <c r="AS22" s="127"/>
    </row>
    <row r="23" spans="2:45" s="29" customFormat="1" ht="30.75" customHeight="1" thickBot="1">
      <c r="B23" s="406" t="s">
        <v>62</v>
      </c>
      <c r="C23" s="407"/>
      <c r="D23" s="407"/>
      <c r="E23" s="407"/>
      <c r="F23" s="408" t="s">
        <v>63</v>
      </c>
      <c r="G23" s="408"/>
      <c r="H23" s="408"/>
      <c r="I23" s="408"/>
      <c r="J23" s="408"/>
      <c r="K23" s="408"/>
      <c r="L23" s="408"/>
      <c r="M23" s="408"/>
      <c r="N23" s="408"/>
      <c r="O23" s="408"/>
      <c r="P23" s="408"/>
      <c r="Q23" s="409">
        <f>ROUNDDOWN(Q5-Q13-Q22,0)</f>
        <v>24</v>
      </c>
      <c r="R23" s="409"/>
      <c r="S23" s="409"/>
      <c r="T23" s="409"/>
      <c r="U23" s="410" t="s">
        <v>53</v>
      </c>
      <c r="V23" s="410"/>
      <c r="W23" s="411"/>
      <c r="Y23" s="9"/>
      <c r="Z23" s="127"/>
      <c r="AA23" s="127"/>
      <c r="AB23" s="127"/>
      <c r="AC23" s="127"/>
      <c r="AD23" s="127"/>
      <c r="AE23" s="127"/>
      <c r="AF23" s="127"/>
      <c r="AG23" s="127"/>
      <c r="AH23" s="127"/>
      <c r="AI23" s="127"/>
      <c r="AJ23" s="127"/>
      <c r="AK23" s="127"/>
      <c r="AL23" s="127"/>
      <c r="AM23" s="127"/>
      <c r="AN23" s="127"/>
      <c r="AO23" s="127"/>
      <c r="AP23" s="127"/>
      <c r="AQ23" s="127"/>
      <c r="AR23" s="127"/>
      <c r="AS23" s="127"/>
    </row>
    <row r="24" spans="2:45" s="29" customFormat="1" ht="12" customHeight="1" thickBot="1">
      <c r="B24" s="215"/>
      <c r="C24" s="215"/>
      <c r="D24" s="215"/>
      <c r="E24" s="215"/>
      <c r="F24" s="215"/>
      <c r="G24" s="215"/>
      <c r="H24" s="215"/>
      <c r="I24" s="215"/>
      <c r="J24" s="215"/>
      <c r="K24" s="215"/>
      <c r="L24" s="215"/>
      <c r="M24" s="215"/>
      <c r="N24" s="215"/>
      <c r="O24" s="215"/>
      <c r="P24" s="216"/>
      <c r="Q24" s="216"/>
      <c r="R24" s="216"/>
      <c r="S24" s="216"/>
      <c r="T24" s="215"/>
      <c r="U24" s="215"/>
      <c r="V24" s="215"/>
      <c r="Y24" s="31"/>
      <c r="Z24" s="127"/>
      <c r="AA24" s="127"/>
      <c r="AB24" s="127"/>
      <c r="AC24" s="127"/>
      <c r="AD24" s="127"/>
      <c r="AE24" s="127"/>
      <c r="AF24" s="127"/>
      <c r="AG24" s="127"/>
      <c r="AH24" s="127"/>
      <c r="AI24" s="127"/>
      <c r="AJ24" s="127"/>
      <c r="AK24" s="127"/>
      <c r="AL24" s="127"/>
      <c r="AM24" s="127"/>
      <c r="AN24" s="127"/>
      <c r="AO24" s="127"/>
      <c r="AP24" s="127"/>
      <c r="AQ24" s="127"/>
      <c r="AR24" s="127"/>
      <c r="AS24" s="127"/>
    </row>
    <row r="25" spans="2:45" s="29" customFormat="1" ht="21.75" customHeight="1">
      <c r="B25" s="128" t="s">
        <v>8</v>
      </c>
      <c r="C25" s="129"/>
      <c r="D25" s="129"/>
      <c r="E25" s="129"/>
      <c r="F25" s="129"/>
      <c r="G25" s="129"/>
      <c r="H25" s="129"/>
      <c r="I25" s="129"/>
      <c r="J25" s="129"/>
      <c r="K25" s="129"/>
      <c r="L25" s="129"/>
      <c r="M25" s="129"/>
      <c r="N25" s="129"/>
      <c r="O25" s="129"/>
      <c r="P25" s="245">
        <f>Q23</f>
        <v>24</v>
      </c>
      <c r="Q25" s="246"/>
      <c r="R25" s="246"/>
      <c r="S25" s="246"/>
      <c r="T25" s="246"/>
      <c r="U25" s="249" t="s">
        <v>38</v>
      </c>
      <c r="V25" s="249"/>
      <c r="W25" s="250"/>
      <c r="Y25" s="31"/>
      <c r="Z25" s="127"/>
      <c r="AA25" s="127"/>
      <c r="AB25" s="127"/>
      <c r="AC25" s="127"/>
      <c r="AD25" s="127"/>
      <c r="AE25" s="127"/>
      <c r="AF25" s="127"/>
      <c r="AG25" s="127"/>
      <c r="AH25" s="127"/>
      <c r="AI25" s="127"/>
      <c r="AJ25" s="127"/>
      <c r="AK25" s="127"/>
      <c r="AL25" s="127"/>
      <c r="AM25" s="127"/>
      <c r="AN25" s="127"/>
      <c r="AO25" s="127"/>
      <c r="AP25" s="127"/>
      <c r="AQ25" s="127"/>
      <c r="AR25" s="127"/>
      <c r="AS25" s="127"/>
    </row>
    <row r="26" spans="2:45" s="29" customFormat="1" ht="21.75" customHeight="1" thickBot="1">
      <c r="B26" s="130" t="s">
        <v>416</v>
      </c>
      <c r="C26" s="131"/>
      <c r="D26" s="131"/>
      <c r="E26" s="131"/>
      <c r="F26" s="131"/>
      <c r="G26" s="131"/>
      <c r="H26" s="131"/>
      <c r="I26" s="131"/>
      <c r="J26" s="131"/>
      <c r="K26" s="131"/>
      <c r="L26" s="131"/>
      <c r="M26" s="131"/>
      <c r="N26" s="131"/>
      <c r="O26" s="131"/>
      <c r="P26" s="243">
        <f>P25*10</f>
        <v>240</v>
      </c>
      <c r="Q26" s="244"/>
      <c r="R26" s="244"/>
      <c r="S26" s="244"/>
      <c r="T26" s="244"/>
      <c r="U26" s="247" t="s">
        <v>7</v>
      </c>
      <c r="V26" s="247"/>
      <c r="W26" s="248"/>
      <c r="Y26" s="31"/>
      <c r="Z26" s="127"/>
      <c r="AA26" s="127"/>
      <c r="AB26" s="127"/>
      <c r="AC26" s="127"/>
      <c r="AD26" s="127"/>
      <c r="AE26" s="127"/>
      <c r="AF26" s="127"/>
      <c r="AG26" s="127"/>
      <c r="AH26" s="127"/>
      <c r="AI26" s="127"/>
      <c r="AJ26" s="127"/>
      <c r="AK26" s="127"/>
      <c r="AL26" s="127"/>
      <c r="AM26" s="127"/>
      <c r="AN26" s="127"/>
      <c r="AO26" s="127"/>
      <c r="AP26" s="127"/>
      <c r="AQ26" s="127"/>
      <c r="AR26" s="127"/>
      <c r="AS26" s="127"/>
    </row>
    <row r="27" spans="2:45" ht="16.5">
      <c r="Z27" s="127"/>
      <c r="AA27" s="127"/>
      <c r="AB27" s="127"/>
      <c r="AC27" s="127"/>
      <c r="AD27" s="127"/>
      <c r="AE27" s="127"/>
      <c r="AF27" s="127"/>
      <c r="AG27" s="127"/>
      <c r="AH27" s="127"/>
      <c r="AI27" s="127"/>
      <c r="AJ27" s="127"/>
      <c r="AK27" s="127"/>
      <c r="AL27" s="127"/>
      <c r="AM27" s="127"/>
      <c r="AN27" s="127"/>
      <c r="AO27" s="127"/>
      <c r="AP27" s="127"/>
      <c r="AQ27" s="127"/>
      <c r="AR27" s="127"/>
      <c r="AS27" s="127"/>
    </row>
    <row r="28" spans="2:45" ht="16.5" hidden="1" customHeight="1">
      <c r="B28" s="94" t="s">
        <v>369</v>
      </c>
      <c r="C28" s="95" t="s">
        <v>370</v>
      </c>
      <c r="D28" s="95" t="s">
        <v>370</v>
      </c>
      <c r="E28" s="95" t="s">
        <v>370</v>
      </c>
      <c r="Z28" s="127"/>
      <c r="AA28" s="127"/>
      <c r="AB28" s="127"/>
      <c r="AC28" s="127"/>
      <c r="AD28" s="127"/>
      <c r="AE28" s="127"/>
      <c r="AF28" s="127"/>
      <c r="AG28" s="127"/>
      <c r="AH28" s="127"/>
      <c r="AI28" s="127"/>
      <c r="AJ28" s="127"/>
      <c r="AK28" s="127"/>
      <c r="AL28" s="127"/>
      <c r="AM28" s="127"/>
      <c r="AN28" s="127"/>
      <c r="AO28" s="127"/>
      <c r="AP28" s="127"/>
      <c r="AQ28" s="127"/>
      <c r="AR28" s="127"/>
      <c r="AS28" s="127"/>
    </row>
    <row r="29" spans="2:45" ht="16.5" hidden="1" customHeight="1">
      <c r="B29" s="96" t="s">
        <v>223</v>
      </c>
      <c r="C29" s="97">
        <v>42.2</v>
      </c>
      <c r="D29" s="98" t="s">
        <v>371</v>
      </c>
      <c r="E29" s="99">
        <v>73300</v>
      </c>
      <c r="Z29" s="127"/>
      <c r="AA29" s="127"/>
      <c r="AB29" s="127"/>
      <c r="AC29" s="127"/>
      <c r="AD29" s="127"/>
      <c r="AE29" s="127"/>
      <c r="AF29" s="127"/>
      <c r="AG29" s="127"/>
      <c r="AH29" s="127"/>
      <c r="AI29" s="127"/>
      <c r="AJ29" s="127"/>
      <c r="AK29" s="127"/>
      <c r="AL29" s="127"/>
      <c r="AM29" s="127"/>
      <c r="AN29" s="127"/>
      <c r="AO29" s="127"/>
      <c r="AP29" s="127"/>
      <c r="AQ29" s="127"/>
      <c r="AR29" s="127"/>
      <c r="AS29" s="127"/>
    </row>
    <row r="30" spans="2:45" ht="16.5" hidden="1" customHeight="1">
      <c r="B30" s="100" t="s">
        <v>372</v>
      </c>
      <c r="C30" s="97">
        <v>42.2</v>
      </c>
      <c r="D30" s="98" t="s">
        <v>371</v>
      </c>
      <c r="E30" s="99">
        <v>73300</v>
      </c>
      <c r="Z30" s="127"/>
      <c r="AA30" s="127"/>
      <c r="AB30" s="127"/>
      <c r="AC30" s="127"/>
      <c r="AD30" s="127"/>
      <c r="AE30" s="127"/>
      <c r="AF30" s="127"/>
      <c r="AG30" s="127"/>
      <c r="AH30" s="127"/>
      <c r="AI30" s="127"/>
      <c r="AJ30" s="127"/>
      <c r="AK30" s="127"/>
      <c r="AL30" s="127"/>
      <c r="AM30" s="127"/>
      <c r="AN30" s="127"/>
      <c r="AO30" s="127"/>
      <c r="AP30" s="127"/>
      <c r="AQ30" s="127"/>
      <c r="AR30" s="127"/>
      <c r="AS30" s="127"/>
    </row>
    <row r="31" spans="2:45" ht="16.5" hidden="1" customHeight="1">
      <c r="B31" s="96" t="s">
        <v>232</v>
      </c>
      <c r="C31" s="97">
        <v>30.3</v>
      </c>
      <c r="D31" s="98" t="s">
        <v>373</v>
      </c>
      <c r="E31" s="99">
        <v>69300</v>
      </c>
      <c r="Z31" s="127"/>
      <c r="AA31" s="127"/>
      <c r="AB31" s="127"/>
      <c r="AC31" s="127"/>
      <c r="AD31" s="127"/>
      <c r="AE31" s="127"/>
      <c r="AF31" s="127"/>
      <c r="AG31" s="127"/>
      <c r="AH31" s="127"/>
      <c r="AI31" s="127"/>
      <c r="AJ31" s="127"/>
      <c r="AK31" s="127"/>
      <c r="AL31" s="127"/>
      <c r="AM31" s="127"/>
      <c r="AN31" s="127"/>
      <c r="AO31" s="127"/>
      <c r="AP31" s="127"/>
      <c r="AQ31" s="127"/>
      <c r="AR31" s="127"/>
      <c r="AS31" s="127"/>
    </row>
    <row r="32" spans="2:45" ht="16.5" hidden="1" customHeight="1">
      <c r="B32" s="100" t="s">
        <v>374</v>
      </c>
      <c r="C32" s="97">
        <v>30.4</v>
      </c>
      <c r="D32" s="98" t="s">
        <v>373</v>
      </c>
      <c r="E32" s="99">
        <v>69300</v>
      </c>
      <c r="Z32" s="127"/>
      <c r="AA32" s="127"/>
      <c r="AB32" s="127"/>
      <c r="AC32" s="127"/>
      <c r="AD32" s="127"/>
      <c r="AE32" s="127"/>
      <c r="AF32" s="127"/>
      <c r="AG32" s="127"/>
      <c r="AH32" s="127"/>
      <c r="AI32" s="127"/>
      <c r="AJ32" s="127"/>
      <c r="AK32" s="127"/>
      <c r="AL32" s="127"/>
      <c r="AM32" s="127"/>
      <c r="AN32" s="127"/>
      <c r="AO32" s="127"/>
      <c r="AP32" s="127"/>
      <c r="AQ32" s="127"/>
      <c r="AR32" s="127"/>
      <c r="AS32" s="127"/>
    </row>
    <row r="33" spans="2:45" ht="16.5" hidden="1" customHeight="1">
      <c r="B33" s="96" t="s">
        <v>242</v>
      </c>
      <c r="C33" s="97">
        <v>34.299999999999997</v>
      </c>
      <c r="D33" s="98" t="s">
        <v>373</v>
      </c>
      <c r="E33" s="99">
        <v>71900</v>
      </c>
      <c r="Z33" s="127"/>
      <c r="AA33" s="127"/>
      <c r="AB33" s="127"/>
      <c r="AC33" s="127"/>
      <c r="AD33" s="127"/>
      <c r="AE33" s="127"/>
      <c r="AF33" s="127"/>
      <c r="AG33" s="127"/>
      <c r="AH33" s="127"/>
      <c r="AI33" s="127"/>
      <c r="AJ33" s="127"/>
      <c r="AK33" s="127"/>
      <c r="AL33" s="127"/>
      <c r="AM33" s="127"/>
      <c r="AN33" s="127"/>
      <c r="AO33" s="127"/>
      <c r="AP33" s="127"/>
      <c r="AQ33" s="127"/>
      <c r="AR33" s="127"/>
      <c r="AS33" s="127"/>
    </row>
    <row r="34" spans="2:45" ht="16.5" hidden="1" customHeight="1">
      <c r="B34" s="100" t="s">
        <v>375</v>
      </c>
      <c r="C34" s="97">
        <v>34.200000000000003</v>
      </c>
      <c r="D34" s="98" t="s">
        <v>373</v>
      </c>
      <c r="E34" s="99">
        <v>71900</v>
      </c>
      <c r="Z34" s="127"/>
      <c r="AA34" s="127"/>
      <c r="AB34" s="127"/>
      <c r="AC34" s="127"/>
      <c r="AD34" s="127"/>
      <c r="AE34" s="127"/>
      <c r="AF34" s="127"/>
      <c r="AG34" s="127"/>
      <c r="AH34" s="127"/>
      <c r="AI34" s="127"/>
      <c r="AJ34" s="127"/>
      <c r="AK34" s="127"/>
      <c r="AL34" s="127"/>
      <c r="AM34" s="127"/>
      <c r="AN34" s="127"/>
      <c r="AO34" s="127"/>
      <c r="AP34" s="127"/>
      <c r="AQ34" s="127"/>
      <c r="AR34" s="127"/>
      <c r="AS34" s="127"/>
    </row>
    <row r="35" spans="2:45" ht="16.5" hidden="1" customHeight="1">
      <c r="B35" s="96" t="s">
        <v>204</v>
      </c>
      <c r="C35" s="97">
        <v>35.299999999999997</v>
      </c>
      <c r="D35" s="98" t="s">
        <v>373</v>
      </c>
      <c r="E35" s="99">
        <v>74100</v>
      </c>
      <c r="Z35" s="127"/>
      <c r="AA35" s="127"/>
      <c r="AB35" s="127"/>
      <c r="AC35" s="127"/>
      <c r="AD35" s="127"/>
      <c r="AE35" s="127"/>
      <c r="AF35" s="127"/>
      <c r="AG35" s="127"/>
      <c r="AH35" s="127"/>
      <c r="AI35" s="127"/>
      <c r="AJ35" s="127"/>
      <c r="AK35" s="127"/>
      <c r="AL35" s="127"/>
      <c r="AM35" s="127"/>
      <c r="AN35" s="127"/>
      <c r="AO35" s="127"/>
      <c r="AP35" s="127"/>
      <c r="AQ35" s="127"/>
      <c r="AR35" s="127"/>
      <c r="AS35" s="127"/>
    </row>
    <row r="36" spans="2:45" ht="16.5" hidden="1" customHeight="1">
      <c r="B36" s="100" t="s">
        <v>376</v>
      </c>
      <c r="C36" s="97">
        <v>35.200000000000003</v>
      </c>
      <c r="D36" s="98" t="s">
        <v>373</v>
      </c>
      <c r="E36" s="99">
        <v>74100</v>
      </c>
      <c r="Z36" s="127"/>
      <c r="AA36" s="127"/>
      <c r="AB36" s="127"/>
      <c r="AC36" s="127"/>
      <c r="AD36" s="127"/>
      <c r="AE36" s="127"/>
      <c r="AF36" s="127"/>
      <c r="AG36" s="127"/>
      <c r="AH36" s="127"/>
      <c r="AI36" s="127"/>
      <c r="AJ36" s="127"/>
      <c r="AK36" s="127"/>
      <c r="AL36" s="127"/>
      <c r="AM36" s="127"/>
      <c r="AN36" s="127"/>
      <c r="AO36" s="127"/>
      <c r="AP36" s="127"/>
      <c r="AQ36" s="127"/>
      <c r="AR36" s="127"/>
      <c r="AS36" s="127"/>
    </row>
    <row r="37" spans="2:45" ht="16.5" hidden="1" customHeight="1">
      <c r="B37" s="96" t="s">
        <v>333</v>
      </c>
      <c r="C37" s="97">
        <v>36.4</v>
      </c>
      <c r="D37" s="98" t="s">
        <v>373</v>
      </c>
      <c r="E37" s="99">
        <v>75100</v>
      </c>
      <c r="Z37" s="127"/>
      <c r="AA37" s="127"/>
      <c r="AB37" s="127"/>
      <c r="AC37" s="127"/>
      <c r="AD37" s="127"/>
      <c r="AE37" s="127"/>
      <c r="AF37" s="127"/>
      <c r="AG37" s="127"/>
      <c r="AH37" s="127"/>
      <c r="AI37" s="127"/>
      <c r="AJ37" s="127"/>
      <c r="AK37" s="127"/>
      <c r="AL37" s="127"/>
      <c r="AM37" s="127"/>
      <c r="AN37" s="127"/>
      <c r="AO37" s="127"/>
      <c r="AP37" s="127"/>
      <c r="AQ37" s="127"/>
      <c r="AR37" s="127"/>
      <c r="AS37" s="127"/>
    </row>
    <row r="38" spans="2:45" ht="16.5" hidden="1" customHeight="1">
      <c r="B38" s="100" t="s">
        <v>377</v>
      </c>
      <c r="C38" s="97">
        <v>36.4</v>
      </c>
      <c r="D38" s="98" t="s">
        <v>373</v>
      </c>
      <c r="E38" s="99">
        <v>75100</v>
      </c>
      <c r="Z38" s="127"/>
      <c r="AA38" s="127"/>
      <c r="AB38" s="127"/>
      <c r="AC38" s="127"/>
      <c r="AD38" s="127"/>
      <c r="AE38" s="127"/>
      <c r="AF38" s="127"/>
      <c r="AG38" s="127"/>
      <c r="AH38" s="127"/>
      <c r="AI38" s="127"/>
      <c r="AJ38" s="127"/>
      <c r="AK38" s="127"/>
      <c r="AL38" s="127"/>
      <c r="AM38" s="127"/>
      <c r="AN38" s="127"/>
      <c r="AO38" s="127"/>
      <c r="AP38" s="127"/>
      <c r="AQ38" s="127"/>
      <c r="AR38" s="127"/>
      <c r="AS38" s="127"/>
    </row>
    <row r="39" spans="2:45" ht="16.5" hidden="1" customHeight="1">
      <c r="B39" s="96" t="s">
        <v>334</v>
      </c>
      <c r="C39" s="97">
        <v>38</v>
      </c>
      <c r="D39" s="98" t="s">
        <v>373</v>
      </c>
      <c r="E39" s="99">
        <v>76400</v>
      </c>
      <c r="Z39" s="127"/>
      <c r="AA39" s="127"/>
      <c r="AB39" s="127"/>
      <c r="AC39" s="127"/>
      <c r="AD39" s="127"/>
      <c r="AE39" s="127"/>
      <c r="AF39" s="127"/>
      <c r="AG39" s="127"/>
      <c r="AH39" s="127"/>
      <c r="AI39" s="127"/>
      <c r="AJ39" s="127"/>
      <c r="AK39" s="127"/>
      <c r="AL39" s="127"/>
      <c r="AM39" s="127"/>
      <c r="AN39" s="127"/>
      <c r="AO39" s="127"/>
      <c r="AP39" s="127"/>
      <c r="AQ39" s="127"/>
      <c r="AR39" s="127"/>
      <c r="AS39" s="127"/>
    </row>
    <row r="40" spans="2:45" ht="16.5" hidden="1" customHeight="1">
      <c r="B40" s="100" t="s">
        <v>378</v>
      </c>
      <c r="C40" s="97">
        <v>38</v>
      </c>
      <c r="D40" s="98" t="s">
        <v>373</v>
      </c>
      <c r="E40" s="99">
        <v>76400</v>
      </c>
      <c r="Z40" s="127"/>
      <c r="AA40" s="127"/>
      <c r="AB40" s="127"/>
      <c r="AC40" s="127"/>
      <c r="AD40" s="127"/>
      <c r="AE40" s="127"/>
      <c r="AF40" s="127"/>
      <c r="AG40" s="127"/>
      <c r="AH40" s="127"/>
      <c r="AI40" s="127"/>
      <c r="AJ40" s="127"/>
      <c r="AK40" s="127"/>
      <c r="AL40" s="127"/>
      <c r="AM40" s="127"/>
      <c r="AN40" s="127"/>
      <c r="AO40" s="127"/>
      <c r="AP40" s="127"/>
      <c r="AQ40" s="127"/>
      <c r="AR40" s="127"/>
      <c r="AS40" s="127"/>
    </row>
    <row r="41" spans="2:45" ht="16.5" hidden="1" customHeight="1">
      <c r="B41" s="96" t="s">
        <v>249</v>
      </c>
      <c r="C41" s="97">
        <v>39.200000000000003</v>
      </c>
      <c r="D41" s="98" t="s">
        <v>373</v>
      </c>
      <c r="E41" s="99">
        <v>77400</v>
      </c>
      <c r="Z41" s="127"/>
      <c r="AA41" s="127"/>
      <c r="AB41" s="127"/>
      <c r="AC41" s="127"/>
      <c r="AD41" s="127"/>
      <c r="AE41" s="127"/>
      <c r="AF41" s="127"/>
      <c r="AG41" s="127"/>
      <c r="AH41" s="127"/>
      <c r="AI41" s="127"/>
      <c r="AJ41" s="127"/>
      <c r="AK41" s="127"/>
      <c r="AL41" s="127"/>
      <c r="AM41" s="127"/>
      <c r="AN41" s="127"/>
      <c r="AO41" s="127"/>
      <c r="AP41" s="127"/>
      <c r="AQ41" s="127"/>
      <c r="AR41" s="127"/>
      <c r="AS41" s="127"/>
    </row>
    <row r="42" spans="2:45" ht="16.5" hidden="1" customHeight="1">
      <c r="B42" s="100" t="s">
        <v>379</v>
      </c>
      <c r="C42" s="97">
        <v>39.200000000000003</v>
      </c>
      <c r="D42" s="98" t="s">
        <v>373</v>
      </c>
      <c r="E42" s="99">
        <v>77400</v>
      </c>
      <c r="G42" s="101"/>
      <c r="Z42" s="127"/>
      <c r="AA42" s="127"/>
      <c r="AB42" s="127"/>
      <c r="AC42" s="127"/>
      <c r="AD42" s="127"/>
      <c r="AE42" s="127"/>
      <c r="AF42" s="127"/>
      <c r="AG42" s="127"/>
      <c r="AH42" s="127"/>
      <c r="AI42" s="127"/>
      <c r="AJ42" s="127"/>
      <c r="AK42" s="127"/>
      <c r="AL42" s="127"/>
      <c r="AM42" s="127"/>
      <c r="AN42" s="127"/>
      <c r="AO42" s="127"/>
      <c r="AP42" s="127"/>
      <c r="AQ42" s="127"/>
      <c r="AR42" s="127"/>
      <c r="AS42" s="127"/>
    </row>
    <row r="43" spans="2:45" ht="16.5" hidden="1" customHeight="1">
      <c r="B43" s="96" t="s">
        <v>380</v>
      </c>
      <c r="C43" s="97">
        <v>46.3</v>
      </c>
      <c r="D43" s="98" t="s">
        <v>371</v>
      </c>
      <c r="E43" s="99">
        <v>63100</v>
      </c>
      <c r="Z43" s="127"/>
      <c r="AA43" s="127"/>
      <c r="AB43" s="127"/>
      <c r="AC43" s="127"/>
      <c r="AD43" s="127"/>
      <c r="AE43" s="127"/>
      <c r="AF43" s="127"/>
      <c r="AG43" s="127"/>
      <c r="AH43" s="127"/>
      <c r="AI43" s="127"/>
      <c r="AJ43" s="127"/>
      <c r="AK43" s="127"/>
      <c r="AL43" s="127"/>
      <c r="AM43" s="127"/>
      <c r="AN43" s="127"/>
      <c r="AO43" s="127"/>
      <c r="AP43" s="127"/>
      <c r="AQ43" s="127"/>
      <c r="AR43" s="127"/>
      <c r="AS43" s="127"/>
    </row>
    <row r="44" spans="2:45" ht="16.5" hidden="1" customHeight="1">
      <c r="B44" s="100" t="s">
        <v>381</v>
      </c>
      <c r="C44" s="97">
        <v>46.3</v>
      </c>
      <c r="D44" s="98" t="s">
        <v>371</v>
      </c>
      <c r="E44" s="99">
        <v>63100</v>
      </c>
      <c r="Z44" s="127"/>
      <c r="AA44" s="127"/>
      <c r="AB44" s="127"/>
      <c r="AC44" s="127"/>
      <c r="AD44" s="127"/>
      <c r="AE44" s="127"/>
      <c r="AF44" s="127"/>
      <c r="AG44" s="127"/>
      <c r="AH44" s="127"/>
      <c r="AI44" s="127"/>
      <c r="AJ44" s="127"/>
      <c r="AK44" s="127"/>
      <c r="AL44" s="127"/>
      <c r="AM44" s="127"/>
      <c r="AN44" s="127"/>
      <c r="AO44" s="127"/>
      <c r="AP44" s="127"/>
      <c r="AQ44" s="127"/>
      <c r="AR44" s="127"/>
      <c r="AS44" s="127"/>
    </row>
    <row r="45" spans="2:45" ht="16.5" hidden="1" customHeight="1">
      <c r="B45" s="96" t="s">
        <v>382</v>
      </c>
      <c r="C45" s="97">
        <v>45.6</v>
      </c>
      <c r="D45" s="98" t="s">
        <v>371</v>
      </c>
      <c r="E45" s="99">
        <v>63100</v>
      </c>
      <c r="Z45" s="127"/>
      <c r="AA45" s="127"/>
      <c r="AB45" s="127"/>
      <c r="AC45" s="127"/>
      <c r="AD45" s="127"/>
      <c r="AE45" s="127"/>
      <c r="AF45" s="127"/>
      <c r="AG45" s="127"/>
      <c r="AH45" s="127"/>
      <c r="AI45" s="127"/>
      <c r="AJ45" s="127"/>
      <c r="AK45" s="127"/>
      <c r="AL45" s="127"/>
      <c r="AM45" s="127"/>
      <c r="AN45" s="127"/>
      <c r="AO45" s="127"/>
      <c r="AP45" s="127"/>
      <c r="AQ45" s="127"/>
      <c r="AR45" s="127"/>
      <c r="AS45" s="127"/>
    </row>
    <row r="46" spans="2:45" ht="16.5" hidden="1" customHeight="1">
      <c r="B46" s="100" t="s">
        <v>383</v>
      </c>
      <c r="C46" s="97">
        <v>45.7</v>
      </c>
      <c r="D46" s="98" t="s">
        <v>371</v>
      </c>
      <c r="E46" s="99">
        <v>63100</v>
      </c>
      <c r="Z46" s="127"/>
      <c r="AA46" s="127"/>
      <c r="AB46" s="127"/>
      <c r="AC46" s="127"/>
      <c r="AD46" s="127"/>
      <c r="AE46" s="127"/>
      <c r="AF46" s="127"/>
      <c r="AG46" s="127"/>
      <c r="AH46" s="127"/>
      <c r="AI46" s="127"/>
      <c r="AJ46" s="127"/>
      <c r="AK46" s="127"/>
      <c r="AL46" s="127"/>
      <c r="AM46" s="127"/>
      <c r="AN46" s="127"/>
      <c r="AO46" s="127"/>
      <c r="AP46" s="127"/>
      <c r="AQ46" s="127"/>
      <c r="AR46" s="127"/>
      <c r="AS46" s="127"/>
    </row>
    <row r="47" spans="2:45" ht="16.5" hidden="1" customHeight="1">
      <c r="B47" s="96" t="s">
        <v>253</v>
      </c>
      <c r="C47" s="97">
        <v>30</v>
      </c>
      <c r="D47" s="98" t="s">
        <v>373</v>
      </c>
      <c r="E47" s="99">
        <v>73300</v>
      </c>
      <c r="Z47" s="127"/>
      <c r="AA47" s="127"/>
      <c r="AB47" s="127"/>
      <c r="AC47" s="127"/>
      <c r="AD47" s="127"/>
      <c r="AE47" s="127"/>
      <c r="AF47" s="127"/>
      <c r="AG47" s="127"/>
      <c r="AH47" s="127"/>
      <c r="AI47" s="127"/>
      <c r="AJ47" s="127"/>
      <c r="AK47" s="127"/>
      <c r="AL47" s="127"/>
      <c r="AM47" s="127"/>
      <c r="AN47" s="127"/>
      <c r="AO47" s="127"/>
      <c r="AP47" s="127"/>
      <c r="AQ47" s="127"/>
      <c r="AR47" s="127"/>
      <c r="AS47" s="127"/>
    </row>
    <row r="48" spans="2:45" ht="16.5" hidden="1" customHeight="1">
      <c r="B48" s="100" t="s">
        <v>384</v>
      </c>
      <c r="C48" s="97">
        <v>29.9</v>
      </c>
      <c r="D48" s="98" t="s">
        <v>373</v>
      </c>
      <c r="E48" s="99">
        <v>73300</v>
      </c>
      <c r="Z48" s="127"/>
      <c r="AA48" s="127"/>
      <c r="AB48" s="127"/>
      <c r="AC48" s="127"/>
      <c r="AD48" s="127"/>
      <c r="AE48" s="127"/>
      <c r="AF48" s="127"/>
      <c r="AG48" s="127"/>
      <c r="AH48" s="127"/>
      <c r="AI48" s="127"/>
      <c r="AJ48" s="127"/>
      <c r="AK48" s="127"/>
      <c r="AL48" s="127"/>
      <c r="AM48" s="127"/>
      <c r="AN48" s="127"/>
      <c r="AO48" s="127"/>
      <c r="AP48" s="127"/>
      <c r="AQ48" s="127"/>
      <c r="AR48" s="127"/>
      <c r="AS48" s="127"/>
    </row>
    <row r="49" spans="2:45" ht="16.5" hidden="1" customHeight="1">
      <c r="B49" s="96" t="s">
        <v>266</v>
      </c>
      <c r="C49" s="97">
        <v>31</v>
      </c>
      <c r="D49" s="98" t="s">
        <v>373</v>
      </c>
      <c r="E49" s="99">
        <v>73300</v>
      </c>
      <c r="Z49" s="127"/>
      <c r="AA49" s="127"/>
      <c r="AB49" s="127"/>
      <c r="AC49" s="127"/>
      <c r="AD49" s="127"/>
      <c r="AE49" s="127"/>
      <c r="AF49" s="127"/>
      <c r="AG49" s="127"/>
      <c r="AH49" s="127"/>
      <c r="AI49" s="127"/>
      <c r="AJ49" s="127"/>
      <c r="AK49" s="127"/>
      <c r="AL49" s="127"/>
      <c r="AM49" s="127"/>
      <c r="AN49" s="127"/>
      <c r="AO49" s="127"/>
      <c r="AP49" s="127"/>
      <c r="AQ49" s="127"/>
      <c r="AR49" s="127"/>
      <c r="AS49" s="127"/>
    </row>
    <row r="50" spans="2:45" ht="16.5" hidden="1" customHeight="1">
      <c r="B50" s="100" t="s">
        <v>385</v>
      </c>
      <c r="C50" s="97">
        <v>30.3</v>
      </c>
      <c r="D50" s="98" t="s">
        <v>373</v>
      </c>
      <c r="E50" s="99">
        <v>73300</v>
      </c>
      <c r="Z50" s="127"/>
      <c r="AA50" s="127"/>
      <c r="AB50" s="127"/>
      <c r="AC50" s="127"/>
      <c r="AD50" s="127"/>
      <c r="AE50" s="127"/>
      <c r="AF50" s="127"/>
      <c r="AG50" s="127"/>
      <c r="AH50" s="127"/>
      <c r="AI50" s="127"/>
      <c r="AJ50" s="127"/>
      <c r="AK50" s="127"/>
      <c r="AL50" s="127"/>
      <c r="AM50" s="127"/>
      <c r="AN50" s="127"/>
      <c r="AO50" s="127"/>
      <c r="AP50" s="127"/>
      <c r="AQ50" s="127"/>
      <c r="AR50" s="127"/>
      <c r="AS50" s="127"/>
    </row>
    <row r="51" spans="2:45" ht="16.5" hidden="1" customHeight="1">
      <c r="B51" s="96" t="s">
        <v>386</v>
      </c>
      <c r="C51" s="97">
        <v>34.1</v>
      </c>
      <c r="D51" s="98" t="s">
        <v>373</v>
      </c>
      <c r="E51" s="99">
        <v>71500</v>
      </c>
      <c r="Z51" s="127"/>
      <c r="AA51" s="127"/>
      <c r="AB51" s="127"/>
      <c r="AC51" s="127"/>
      <c r="AD51" s="127"/>
      <c r="AE51" s="127"/>
      <c r="AF51" s="127"/>
      <c r="AG51" s="127"/>
      <c r="AH51" s="127"/>
      <c r="AI51" s="127"/>
      <c r="AJ51" s="127"/>
      <c r="AK51" s="127"/>
      <c r="AL51" s="127"/>
      <c r="AM51" s="127"/>
      <c r="AN51" s="127"/>
      <c r="AO51" s="127"/>
      <c r="AP51" s="127"/>
      <c r="AQ51" s="127"/>
      <c r="AR51" s="127"/>
      <c r="AS51" s="127"/>
    </row>
    <row r="52" spans="2:45" ht="16.5" hidden="1" customHeight="1">
      <c r="B52" s="100" t="s">
        <v>387</v>
      </c>
      <c r="C52" s="97">
        <v>33.9</v>
      </c>
      <c r="D52" s="98" t="s">
        <v>373</v>
      </c>
      <c r="E52" s="99">
        <v>71500</v>
      </c>
      <c r="Z52" s="127"/>
      <c r="AA52" s="127"/>
      <c r="AB52" s="127"/>
      <c r="AC52" s="127"/>
      <c r="AD52" s="127"/>
      <c r="AE52" s="127"/>
      <c r="AF52" s="127"/>
      <c r="AG52" s="127"/>
      <c r="AH52" s="127"/>
      <c r="AI52" s="127"/>
      <c r="AJ52" s="127"/>
      <c r="AK52" s="127"/>
      <c r="AL52" s="127"/>
      <c r="AM52" s="127"/>
      <c r="AN52" s="127"/>
      <c r="AO52" s="127"/>
      <c r="AP52" s="127"/>
      <c r="AQ52" s="127"/>
      <c r="AR52" s="127"/>
      <c r="AS52" s="127"/>
    </row>
    <row r="53" spans="2:45" ht="16.5" hidden="1" customHeight="1">
      <c r="B53" s="96" t="s">
        <v>256</v>
      </c>
      <c r="C53" s="97">
        <v>39.200000000000003</v>
      </c>
      <c r="D53" s="98" t="s">
        <v>371</v>
      </c>
      <c r="E53" s="99">
        <v>80700</v>
      </c>
      <c r="Z53" s="127"/>
      <c r="AA53" s="127"/>
      <c r="AB53" s="127"/>
      <c r="AC53" s="127"/>
      <c r="AD53" s="127"/>
      <c r="AE53" s="127"/>
      <c r="AF53" s="127"/>
      <c r="AG53" s="127"/>
      <c r="AH53" s="127"/>
      <c r="AI53" s="127"/>
      <c r="AJ53" s="127"/>
      <c r="AK53" s="127"/>
      <c r="AL53" s="127"/>
      <c r="AM53" s="127"/>
      <c r="AN53" s="127"/>
      <c r="AO53" s="127"/>
      <c r="AP53" s="127"/>
      <c r="AQ53" s="127"/>
      <c r="AR53" s="127"/>
      <c r="AS53" s="127"/>
    </row>
    <row r="54" spans="2:45" ht="16.5" hidden="1" customHeight="1">
      <c r="B54" s="100" t="s">
        <v>388</v>
      </c>
      <c r="C54" s="97">
        <v>39.200000000000003</v>
      </c>
      <c r="D54" s="98" t="s">
        <v>371</v>
      </c>
      <c r="E54" s="99">
        <v>80700</v>
      </c>
      <c r="Z54" s="127"/>
      <c r="AA54" s="127"/>
      <c r="AB54" s="127"/>
      <c r="AC54" s="127"/>
      <c r="AD54" s="127"/>
      <c r="AE54" s="127"/>
      <c r="AF54" s="127"/>
      <c r="AG54" s="127"/>
      <c r="AH54" s="127"/>
      <c r="AI54" s="127"/>
      <c r="AJ54" s="127"/>
      <c r="AK54" s="127"/>
      <c r="AL54" s="127"/>
      <c r="AM54" s="127"/>
      <c r="AN54" s="127"/>
      <c r="AO54" s="127"/>
      <c r="AP54" s="127"/>
      <c r="AQ54" s="127"/>
      <c r="AR54" s="127"/>
      <c r="AS54" s="127"/>
    </row>
    <row r="55" spans="2:45" ht="16.5" hidden="1" customHeight="1">
      <c r="B55" s="96" t="s">
        <v>257</v>
      </c>
      <c r="C55" s="97">
        <v>37</v>
      </c>
      <c r="D55" s="98" t="s">
        <v>373</v>
      </c>
      <c r="E55" s="99">
        <v>73300</v>
      </c>
      <c r="Z55" s="127"/>
      <c r="AA55" s="127"/>
      <c r="AB55" s="127"/>
      <c r="AC55" s="127"/>
      <c r="AD55" s="127"/>
      <c r="AE55" s="127"/>
      <c r="AF55" s="127"/>
      <c r="AG55" s="127"/>
      <c r="AH55" s="127"/>
      <c r="AI55" s="127"/>
      <c r="AJ55" s="127"/>
      <c r="AK55" s="127"/>
      <c r="AL55" s="127"/>
      <c r="AM55" s="127"/>
      <c r="AN55" s="127"/>
      <c r="AO55" s="127"/>
      <c r="AP55" s="127"/>
      <c r="AQ55" s="127"/>
      <c r="AR55" s="127"/>
      <c r="AS55" s="127"/>
    </row>
    <row r="56" spans="2:45" ht="16.5" hidden="1" customHeight="1">
      <c r="B56" s="100" t="s">
        <v>389</v>
      </c>
      <c r="C56" s="97">
        <v>37.299999999999997</v>
      </c>
      <c r="D56" s="98" t="s">
        <v>373</v>
      </c>
      <c r="E56" s="99">
        <v>73300</v>
      </c>
      <c r="Z56" s="127"/>
      <c r="AA56" s="127"/>
      <c r="AB56" s="127"/>
      <c r="AC56" s="127"/>
      <c r="AD56" s="127"/>
      <c r="AE56" s="127"/>
      <c r="AF56" s="127"/>
      <c r="AG56" s="127"/>
      <c r="AH56" s="127"/>
      <c r="AI56" s="127"/>
      <c r="AJ56" s="127"/>
      <c r="AK56" s="127"/>
      <c r="AL56" s="127"/>
      <c r="AM56" s="127"/>
      <c r="AN56" s="127"/>
      <c r="AO56" s="127"/>
      <c r="AP56" s="127"/>
      <c r="AQ56" s="127"/>
      <c r="AR56" s="127"/>
      <c r="AS56" s="127"/>
    </row>
    <row r="57" spans="2:45" ht="16.5" hidden="1" customHeight="1">
      <c r="B57" s="96" t="s">
        <v>390</v>
      </c>
      <c r="C57" s="97">
        <v>31.6</v>
      </c>
      <c r="D57" s="98" t="s">
        <v>371</v>
      </c>
      <c r="E57" s="99">
        <v>97500</v>
      </c>
      <c r="F57" s="37"/>
      <c r="G57" s="37"/>
      <c r="H57" s="37"/>
      <c r="I57" s="37"/>
      <c r="J57" s="54"/>
      <c r="K57" s="54"/>
      <c r="L57" s="54"/>
      <c r="M57" s="54"/>
      <c r="Z57" s="127"/>
      <c r="AA57" s="127"/>
      <c r="AB57" s="127"/>
      <c r="AC57" s="127"/>
      <c r="AD57" s="127"/>
      <c r="AE57" s="127"/>
      <c r="AF57" s="127"/>
      <c r="AG57" s="127"/>
      <c r="AH57" s="127"/>
      <c r="AI57" s="127"/>
      <c r="AJ57" s="127"/>
      <c r="AK57" s="127"/>
      <c r="AL57" s="127"/>
      <c r="AM57" s="127"/>
      <c r="AN57" s="127"/>
      <c r="AO57" s="127"/>
      <c r="AP57" s="127"/>
      <c r="AQ57" s="127"/>
      <c r="AR57" s="127"/>
      <c r="AS57" s="127"/>
    </row>
    <row r="58" spans="2:45" ht="16.5" hidden="1" customHeight="1">
      <c r="B58" s="100" t="s">
        <v>391</v>
      </c>
      <c r="C58" s="97">
        <v>34.200000000000003</v>
      </c>
      <c r="D58" s="98" t="s">
        <v>371</v>
      </c>
      <c r="E58" s="99">
        <v>97500</v>
      </c>
      <c r="F58" s="37"/>
      <c r="G58" s="37"/>
      <c r="H58" s="37"/>
      <c r="I58" s="37"/>
      <c r="J58" s="54"/>
      <c r="K58" s="54"/>
      <c r="L58" s="54"/>
      <c r="M58" s="54"/>
      <c r="Z58" s="127"/>
      <c r="AA58" s="127"/>
      <c r="AB58" s="127"/>
      <c r="AC58" s="127"/>
      <c r="AD58" s="127"/>
      <c r="AE58" s="127"/>
      <c r="AF58" s="127"/>
      <c r="AG58" s="127"/>
      <c r="AH58" s="127"/>
      <c r="AI58" s="127"/>
      <c r="AJ58" s="127"/>
      <c r="AK58" s="127"/>
      <c r="AL58" s="127"/>
      <c r="AM58" s="127"/>
      <c r="AN58" s="127"/>
      <c r="AO58" s="127"/>
      <c r="AP58" s="127"/>
      <c r="AQ58" s="127"/>
      <c r="AR58" s="127"/>
      <c r="AS58" s="127"/>
    </row>
    <row r="59" spans="2:45" ht="16.5" hidden="1" customHeight="1">
      <c r="B59" s="96" t="s">
        <v>392</v>
      </c>
      <c r="C59" s="97">
        <v>34.299999999999997</v>
      </c>
      <c r="D59" s="98" t="s">
        <v>373</v>
      </c>
      <c r="E59" s="99">
        <v>71900</v>
      </c>
      <c r="F59" s="102"/>
      <c r="G59" s="102"/>
      <c r="H59" s="102"/>
      <c r="I59" s="102"/>
      <c r="J59" s="102"/>
      <c r="K59" s="102"/>
      <c r="L59" s="102"/>
      <c r="M59" s="102"/>
      <c r="Z59" s="127"/>
      <c r="AA59" s="127"/>
      <c r="AB59" s="127"/>
      <c r="AC59" s="127"/>
      <c r="AD59" s="127"/>
      <c r="AE59" s="127"/>
      <c r="AF59" s="127"/>
      <c r="AG59" s="127"/>
      <c r="AH59" s="127"/>
      <c r="AI59" s="127"/>
      <c r="AJ59" s="127"/>
      <c r="AK59" s="127"/>
      <c r="AL59" s="127"/>
      <c r="AM59" s="127"/>
      <c r="AN59" s="127"/>
      <c r="AO59" s="127"/>
      <c r="AP59" s="127"/>
      <c r="AQ59" s="127"/>
      <c r="AR59" s="127"/>
      <c r="AS59" s="127"/>
    </row>
    <row r="60" spans="2:45" ht="16.5" hidden="1" customHeight="1">
      <c r="B60" s="100" t="s">
        <v>393</v>
      </c>
      <c r="C60" s="97">
        <v>34.6</v>
      </c>
      <c r="D60" s="98" t="s">
        <v>373</v>
      </c>
      <c r="E60" s="99">
        <v>71900</v>
      </c>
      <c r="F60" s="102"/>
      <c r="G60" s="102"/>
      <c r="H60" s="102"/>
      <c r="I60" s="102"/>
      <c r="J60" s="102"/>
      <c r="K60" s="102"/>
      <c r="L60" s="102"/>
      <c r="M60" s="102"/>
      <c r="Z60" s="127"/>
      <c r="AA60" s="127"/>
      <c r="AB60" s="127"/>
      <c r="AC60" s="127"/>
      <c r="AD60" s="127"/>
      <c r="AE60" s="127"/>
      <c r="AF60" s="127"/>
      <c r="AG60" s="127"/>
      <c r="AH60" s="127"/>
      <c r="AI60" s="127"/>
      <c r="AJ60" s="127"/>
      <c r="AK60" s="127"/>
      <c r="AL60" s="127"/>
      <c r="AM60" s="127"/>
      <c r="AN60" s="127"/>
      <c r="AO60" s="127"/>
      <c r="AP60" s="127"/>
      <c r="AQ60" s="127"/>
      <c r="AR60" s="127"/>
      <c r="AS60" s="127"/>
    </row>
    <row r="61" spans="2:45" ht="16.5" hidden="1" customHeight="1">
      <c r="B61" s="96" t="s">
        <v>394</v>
      </c>
      <c r="C61" s="97">
        <v>37.9</v>
      </c>
      <c r="D61" s="98" t="s">
        <v>373</v>
      </c>
      <c r="E61" s="99">
        <v>77400</v>
      </c>
      <c r="F61" s="102"/>
      <c r="G61" s="102"/>
      <c r="H61" s="102"/>
      <c r="I61" s="102"/>
      <c r="J61" s="102"/>
      <c r="K61" s="102"/>
      <c r="L61" s="102"/>
      <c r="M61" s="102"/>
      <c r="Z61" s="127"/>
      <c r="AA61" s="127"/>
      <c r="AB61" s="127"/>
      <c r="AC61" s="127"/>
      <c r="AD61" s="127"/>
      <c r="AE61" s="127"/>
      <c r="AF61" s="127"/>
      <c r="AG61" s="127"/>
      <c r="AH61" s="127"/>
      <c r="AI61" s="127"/>
      <c r="AJ61" s="127"/>
      <c r="AK61" s="127"/>
      <c r="AL61" s="127"/>
      <c r="AM61" s="127"/>
      <c r="AN61" s="127"/>
      <c r="AO61" s="127"/>
      <c r="AP61" s="127"/>
      <c r="AQ61" s="127"/>
      <c r="AR61" s="127"/>
      <c r="AS61" s="127"/>
    </row>
    <row r="62" spans="2:45" ht="16.5" hidden="1" customHeight="1">
      <c r="B62" s="100" t="s">
        <v>395</v>
      </c>
      <c r="C62" s="97">
        <v>37.700000000000003</v>
      </c>
      <c r="D62" s="98" t="s">
        <v>373</v>
      </c>
      <c r="E62" s="99">
        <v>77400</v>
      </c>
      <c r="Z62" s="127"/>
      <c r="AA62" s="127"/>
      <c r="AB62" s="127"/>
      <c r="AC62" s="127"/>
      <c r="AD62" s="127"/>
      <c r="AE62" s="127"/>
      <c r="AF62" s="127"/>
      <c r="AG62" s="127"/>
      <c r="AH62" s="127"/>
      <c r="AI62" s="127"/>
      <c r="AJ62" s="127"/>
      <c r="AK62" s="127"/>
      <c r="AL62" s="127"/>
      <c r="AM62" s="127"/>
      <c r="AN62" s="127"/>
      <c r="AO62" s="127"/>
      <c r="AP62" s="127"/>
      <c r="AQ62" s="127"/>
      <c r="AR62" s="127"/>
      <c r="AS62" s="127"/>
    </row>
    <row r="63" spans="2:45" ht="16.5" hidden="1" customHeight="1">
      <c r="B63" s="96" t="s">
        <v>299</v>
      </c>
      <c r="C63" s="97">
        <v>49.3</v>
      </c>
      <c r="D63" s="98" t="s">
        <v>371</v>
      </c>
      <c r="E63" s="99">
        <v>56100</v>
      </c>
      <c r="Z63" s="127"/>
      <c r="AA63" s="127"/>
      <c r="AB63" s="127"/>
      <c r="AC63" s="127"/>
      <c r="AD63" s="127"/>
      <c r="AE63" s="127"/>
      <c r="AF63" s="127"/>
      <c r="AG63" s="127"/>
      <c r="AH63" s="127"/>
      <c r="AI63" s="127"/>
      <c r="AJ63" s="127"/>
      <c r="AK63" s="127"/>
      <c r="AL63" s="127"/>
      <c r="AM63" s="127"/>
      <c r="AN63" s="127"/>
      <c r="AO63" s="127"/>
      <c r="AP63" s="127"/>
      <c r="AQ63" s="127"/>
      <c r="AR63" s="127"/>
      <c r="AS63" s="127"/>
    </row>
    <row r="64" spans="2:45" ht="16.5" hidden="1" customHeight="1">
      <c r="B64" s="100" t="s">
        <v>396</v>
      </c>
      <c r="C64" s="97">
        <v>49.4</v>
      </c>
      <c r="D64" s="98" t="s">
        <v>371</v>
      </c>
      <c r="E64" s="99">
        <v>56100</v>
      </c>
      <c r="Z64" s="127"/>
      <c r="AA64" s="127"/>
      <c r="AB64" s="127"/>
      <c r="AC64" s="127"/>
      <c r="AD64" s="127"/>
      <c r="AE64" s="127"/>
      <c r="AF64" s="127"/>
      <c r="AG64" s="127"/>
      <c r="AH64" s="127"/>
      <c r="AI64" s="127"/>
      <c r="AJ64" s="127"/>
      <c r="AK64" s="127"/>
      <c r="AL64" s="127"/>
      <c r="AM64" s="127"/>
      <c r="AN64" s="127"/>
      <c r="AO64" s="127"/>
      <c r="AP64" s="127"/>
      <c r="AQ64" s="127"/>
      <c r="AR64" s="127"/>
      <c r="AS64" s="127"/>
    </row>
    <row r="65" spans="2:45" ht="16.5" hidden="1" customHeight="1">
      <c r="B65" s="96" t="s">
        <v>397</v>
      </c>
      <c r="C65" s="97">
        <v>39.4</v>
      </c>
      <c r="D65" s="98" t="s">
        <v>398</v>
      </c>
      <c r="E65" s="99">
        <v>56100</v>
      </c>
      <c r="Z65" s="127"/>
      <c r="AA65" s="127"/>
      <c r="AB65" s="127"/>
      <c r="AC65" s="127"/>
      <c r="AD65" s="127"/>
      <c r="AE65" s="127"/>
      <c r="AF65" s="127"/>
      <c r="AG65" s="127"/>
      <c r="AH65" s="127"/>
      <c r="AI65" s="127"/>
      <c r="AJ65" s="127"/>
      <c r="AK65" s="127"/>
      <c r="AL65" s="127"/>
      <c r="AM65" s="127"/>
      <c r="AN65" s="127"/>
      <c r="AO65" s="127"/>
      <c r="AP65" s="127"/>
      <c r="AQ65" s="127"/>
      <c r="AR65" s="127"/>
      <c r="AS65" s="127"/>
    </row>
    <row r="66" spans="2:45" ht="16.5" hidden="1" customHeight="1">
      <c r="B66" s="100" t="s">
        <v>399</v>
      </c>
      <c r="C66" s="97">
        <v>38.9</v>
      </c>
      <c r="D66" s="98" t="s">
        <v>398</v>
      </c>
      <c r="E66" s="99">
        <v>56100</v>
      </c>
      <c r="Z66" s="127"/>
      <c r="AA66" s="127"/>
      <c r="AB66" s="127"/>
      <c r="AC66" s="127"/>
      <c r="AD66" s="127"/>
      <c r="AE66" s="127"/>
      <c r="AF66" s="127"/>
      <c r="AG66" s="127"/>
      <c r="AH66" s="127"/>
      <c r="AI66" s="127"/>
      <c r="AJ66" s="127"/>
      <c r="AK66" s="127"/>
      <c r="AL66" s="127"/>
      <c r="AM66" s="127"/>
      <c r="AN66" s="127"/>
      <c r="AO66" s="127"/>
      <c r="AP66" s="127"/>
      <c r="AQ66" s="127"/>
      <c r="AR66" s="127"/>
      <c r="AS66" s="127"/>
    </row>
    <row r="67" spans="2:45" ht="16.5" hidden="1" customHeight="1">
      <c r="B67" s="96" t="s">
        <v>400</v>
      </c>
      <c r="C67" s="97">
        <v>57.7</v>
      </c>
      <c r="D67" s="98" t="s">
        <v>398</v>
      </c>
      <c r="E67" s="99">
        <v>63100</v>
      </c>
      <c r="Z67" s="127"/>
      <c r="AA67" s="127"/>
      <c r="AB67" s="127"/>
      <c r="AC67" s="127"/>
      <c r="AD67" s="127"/>
      <c r="AE67" s="127"/>
      <c r="AF67" s="127"/>
      <c r="AG67" s="127"/>
      <c r="AH67" s="127"/>
      <c r="AI67" s="127"/>
      <c r="AJ67" s="127"/>
      <c r="AK67" s="127"/>
      <c r="AL67" s="127"/>
      <c r="AM67" s="127"/>
      <c r="AN67" s="127"/>
      <c r="AO67" s="127"/>
      <c r="AP67" s="127"/>
      <c r="AQ67" s="127"/>
      <c r="AR67" s="127"/>
      <c r="AS67" s="127"/>
    </row>
    <row r="68" spans="2:45" ht="16.5" hidden="1" customHeight="1">
      <c r="B68" s="100" t="s">
        <v>401</v>
      </c>
      <c r="C68" s="97">
        <v>58.4</v>
      </c>
      <c r="D68" s="98" t="s">
        <v>398</v>
      </c>
      <c r="E68" s="99">
        <v>63100</v>
      </c>
      <c r="Z68" s="127"/>
      <c r="AA68" s="127"/>
      <c r="AB68" s="127"/>
      <c r="AC68" s="127"/>
      <c r="AD68" s="127"/>
      <c r="AE68" s="127"/>
      <c r="AF68" s="127"/>
      <c r="AG68" s="127"/>
      <c r="AH68" s="127"/>
      <c r="AI68" s="127"/>
      <c r="AJ68" s="127"/>
      <c r="AK68" s="127"/>
      <c r="AL68" s="127"/>
      <c r="AM68" s="127"/>
      <c r="AN68" s="127"/>
      <c r="AO68" s="127"/>
      <c r="AP68" s="127"/>
      <c r="AQ68" s="127"/>
      <c r="AR68" s="127"/>
      <c r="AS68" s="127"/>
    </row>
    <row r="69" spans="2:45" ht="16.5" hidden="1" customHeight="1">
      <c r="B69" s="96" t="s">
        <v>402</v>
      </c>
      <c r="C69" s="97">
        <v>18.600000000000001</v>
      </c>
      <c r="D69" s="98" t="s">
        <v>371</v>
      </c>
      <c r="E69" s="99">
        <v>98300</v>
      </c>
      <c r="Z69" s="127"/>
      <c r="AA69" s="127"/>
      <c r="AB69" s="127"/>
      <c r="AC69" s="127"/>
      <c r="AD69" s="127"/>
      <c r="AE69" s="127"/>
      <c r="AF69" s="127"/>
      <c r="AG69" s="127"/>
      <c r="AH69" s="127"/>
      <c r="AI69" s="127"/>
      <c r="AJ69" s="127"/>
      <c r="AK69" s="127"/>
      <c r="AL69" s="127"/>
      <c r="AM69" s="127"/>
      <c r="AN69" s="127"/>
      <c r="AO69" s="127"/>
      <c r="AP69" s="127"/>
      <c r="AQ69" s="127"/>
      <c r="AR69" s="127"/>
      <c r="AS69" s="127"/>
    </row>
    <row r="70" spans="2:45" ht="16.5" hidden="1" customHeight="1">
      <c r="B70" s="100" t="s">
        <v>403</v>
      </c>
      <c r="C70" s="97">
        <v>19.399999999999999</v>
      </c>
      <c r="D70" s="98" t="s">
        <v>371</v>
      </c>
      <c r="E70" s="99">
        <v>98300</v>
      </c>
      <c r="Z70" s="127"/>
      <c r="AA70" s="127"/>
      <c r="AB70" s="127"/>
      <c r="AC70" s="127"/>
      <c r="AD70" s="127"/>
      <c r="AE70" s="127"/>
      <c r="AF70" s="127"/>
      <c r="AG70" s="127"/>
      <c r="AH70" s="127"/>
      <c r="AI70" s="127"/>
      <c r="AJ70" s="127"/>
      <c r="AK70" s="127"/>
      <c r="AL70" s="127"/>
      <c r="AM70" s="127"/>
      <c r="AN70" s="127"/>
      <c r="AO70" s="127"/>
      <c r="AP70" s="127"/>
      <c r="AQ70" s="127"/>
      <c r="AR70" s="127"/>
      <c r="AS70" s="127"/>
    </row>
    <row r="71" spans="2:45" ht="16.5" hidden="1" customHeight="1">
      <c r="B71" s="96" t="s">
        <v>404</v>
      </c>
      <c r="C71" s="97">
        <v>20.6</v>
      </c>
      <c r="D71" s="98" t="s">
        <v>371</v>
      </c>
      <c r="E71" s="99">
        <v>98300</v>
      </c>
      <c r="Z71" s="127"/>
      <c r="AA71" s="127"/>
      <c r="AB71" s="127"/>
      <c r="AC71" s="127"/>
      <c r="AD71" s="127"/>
      <c r="AE71" s="127"/>
      <c r="AF71" s="127"/>
      <c r="AG71" s="127"/>
      <c r="AH71" s="127"/>
      <c r="AI71" s="127"/>
      <c r="AJ71" s="127"/>
      <c r="AK71" s="127"/>
      <c r="AL71" s="127"/>
      <c r="AM71" s="127"/>
      <c r="AN71" s="127"/>
      <c r="AO71" s="127"/>
      <c r="AP71" s="127"/>
      <c r="AQ71" s="127"/>
      <c r="AR71" s="127"/>
      <c r="AS71" s="127"/>
    </row>
    <row r="72" spans="2:45" ht="16.5" hidden="1" customHeight="1">
      <c r="B72" s="100" t="s">
        <v>405</v>
      </c>
      <c r="C72" s="97">
        <v>20.5</v>
      </c>
      <c r="D72" s="98" t="s">
        <v>371</v>
      </c>
      <c r="E72" s="99">
        <v>98300</v>
      </c>
      <c r="Z72" s="127"/>
      <c r="AA72" s="127"/>
      <c r="AB72" s="127"/>
      <c r="AC72" s="127"/>
      <c r="AD72" s="127"/>
      <c r="AE72" s="127"/>
      <c r="AF72" s="127"/>
      <c r="AG72" s="127"/>
      <c r="AH72" s="127"/>
      <c r="AI72" s="127"/>
      <c r="AJ72" s="127"/>
      <c r="AK72" s="127"/>
      <c r="AL72" s="127"/>
      <c r="AM72" s="127"/>
      <c r="AN72" s="127"/>
      <c r="AO72" s="127"/>
      <c r="AP72" s="127"/>
      <c r="AQ72" s="127"/>
      <c r="AR72" s="127"/>
      <c r="AS72" s="127"/>
    </row>
    <row r="73" spans="2:45" ht="16.5" hidden="1" customHeight="1">
      <c r="B73" s="96" t="s">
        <v>406</v>
      </c>
      <c r="C73" s="97">
        <v>24.4</v>
      </c>
      <c r="D73" s="98" t="s">
        <v>371</v>
      </c>
      <c r="E73" s="99">
        <v>98300</v>
      </c>
      <c r="Z73" s="127"/>
      <c r="AA73" s="127"/>
      <c r="AB73" s="127"/>
      <c r="AC73" s="127"/>
      <c r="AD73" s="127"/>
      <c r="AE73" s="127"/>
      <c r="AF73" s="127"/>
      <c r="AG73" s="127"/>
      <c r="AH73" s="127"/>
      <c r="AI73" s="127"/>
      <c r="AJ73" s="127"/>
      <c r="AK73" s="127"/>
      <c r="AL73" s="127"/>
      <c r="AM73" s="127"/>
      <c r="AN73" s="127"/>
      <c r="AO73" s="127"/>
      <c r="AP73" s="127"/>
      <c r="AQ73" s="127"/>
      <c r="AR73" s="127"/>
      <c r="AS73" s="127"/>
    </row>
    <row r="74" spans="2:45" ht="16.5" hidden="1">
      <c r="B74" s="100" t="s">
        <v>407</v>
      </c>
      <c r="C74" s="97">
        <v>24.7</v>
      </c>
      <c r="D74" s="98" t="s">
        <v>371</v>
      </c>
      <c r="E74" s="99">
        <v>98300</v>
      </c>
      <c r="Z74" s="127"/>
      <c r="AA74" s="127"/>
      <c r="AB74" s="127"/>
      <c r="AC74" s="127"/>
      <c r="AD74" s="127"/>
      <c r="AE74" s="127"/>
      <c r="AF74" s="127"/>
      <c r="AG74" s="127"/>
      <c r="AH74" s="127"/>
      <c r="AI74" s="127"/>
      <c r="AJ74" s="127"/>
      <c r="AK74" s="127"/>
      <c r="AL74" s="127"/>
      <c r="AM74" s="127"/>
      <c r="AN74" s="127"/>
      <c r="AO74" s="127"/>
      <c r="AP74" s="127"/>
      <c r="AQ74" s="127"/>
      <c r="AR74" s="127"/>
      <c r="AS74" s="127"/>
    </row>
    <row r="75" spans="2:45" ht="16.5" hidden="1">
      <c r="B75" s="96" t="s">
        <v>408</v>
      </c>
      <c r="C75" s="97">
        <v>24.7</v>
      </c>
      <c r="D75" s="98" t="s">
        <v>371</v>
      </c>
      <c r="E75" s="99">
        <v>94600</v>
      </c>
      <c r="Z75" s="127"/>
      <c r="AA75" s="127"/>
      <c r="AB75" s="127"/>
      <c r="AC75" s="127"/>
      <c r="AD75" s="127"/>
      <c r="AE75" s="127"/>
      <c r="AF75" s="127"/>
      <c r="AG75" s="127"/>
      <c r="AH75" s="127"/>
      <c r="AI75" s="127"/>
      <c r="AJ75" s="127"/>
      <c r="AK75" s="127"/>
      <c r="AL75" s="127"/>
      <c r="AM75" s="127"/>
      <c r="AN75" s="127"/>
      <c r="AO75" s="127"/>
      <c r="AP75" s="127"/>
      <c r="AQ75" s="127"/>
      <c r="AR75" s="127"/>
      <c r="AS75" s="127"/>
    </row>
    <row r="76" spans="2:45" ht="16.5" hidden="1" customHeight="1">
      <c r="B76" s="100" t="s">
        <v>353</v>
      </c>
      <c r="C76" s="97">
        <v>23.7</v>
      </c>
      <c r="D76" s="98" t="s">
        <v>371</v>
      </c>
      <c r="E76" s="99">
        <v>94600</v>
      </c>
      <c r="Z76" s="127"/>
      <c r="AA76" s="127"/>
      <c r="AB76" s="127"/>
      <c r="AC76" s="127"/>
      <c r="AD76" s="127"/>
      <c r="AE76" s="127"/>
      <c r="AF76" s="127"/>
      <c r="AG76" s="127"/>
      <c r="AH76" s="127"/>
      <c r="AI76" s="127"/>
      <c r="AJ76" s="127"/>
      <c r="AK76" s="127"/>
      <c r="AL76" s="127"/>
      <c r="AM76" s="127"/>
      <c r="AN76" s="127"/>
      <c r="AO76" s="127"/>
      <c r="AP76" s="127"/>
      <c r="AQ76" s="127"/>
      <c r="AR76" s="127"/>
      <c r="AS76" s="127"/>
    </row>
    <row r="77" spans="2:45" ht="16.5" hidden="1" customHeight="1">
      <c r="B77" s="96" t="s">
        <v>409</v>
      </c>
      <c r="C77" s="97">
        <v>28.2</v>
      </c>
      <c r="D77" s="98" t="s">
        <v>371</v>
      </c>
      <c r="E77" s="99">
        <v>94600</v>
      </c>
      <c r="Z77" s="127"/>
      <c r="AA77" s="127"/>
      <c r="AB77" s="127"/>
      <c r="AC77" s="127"/>
      <c r="AD77" s="127"/>
      <c r="AE77" s="127"/>
      <c r="AF77" s="127"/>
      <c r="AG77" s="127"/>
      <c r="AH77" s="127"/>
      <c r="AI77" s="127"/>
      <c r="AJ77" s="127"/>
      <c r="AK77" s="127"/>
      <c r="AL77" s="127"/>
      <c r="AM77" s="127"/>
      <c r="AN77" s="127"/>
      <c r="AO77" s="127"/>
      <c r="AP77" s="127"/>
      <c r="AQ77" s="127"/>
      <c r="AR77" s="127"/>
      <c r="AS77" s="127"/>
    </row>
    <row r="78" spans="2:45" ht="16.5" hidden="1" customHeight="1">
      <c r="B78" s="100" t="s">
        <v>410</v>
      </c>
      <c r="C78" s="97">
        <v>28</v>
      </c>
      <c r="D78" s="98" t="s">
        <v>371</v>
      </c>
      <c r="E78" s="99">
        <v>94600</v>
      </c>
      <c r="Z78" s="127"/>
      <c r="AA78" s="127"/>
      <c r="AB78" s="127"/>
      <c r="AC78" s="127"/>
      <c r="AD78" s="127"/>
      <c r="AE78" s="127"/>
      <c r="AF78" s="127"/>
      <c r="AG78" s="127"/>
      <c r="AH78" s="127"/>
      <c r="AI78" s="127"/>
      <c r="AJ78" s="127"/>
      <c r="AK78" s="127"/>
      <c r="AL78" s="127"/>
      <c r="AM78" s="127"/>
      <c r="AN78" s="127"/>
      <c r="AO78" s="127"/>
      <c r="AP78" s="127"/>
      <c r="AQ78" s="127"/>
      <c r="AR78" s="127"/>
      <c r="AS78" s="127"/>
    </row>
    <row r="79" spans="2:45" ht="16.5" hidden="1" customHeight="1">
      <c r="B79" s="96" t="s">
        <v>278</v>
      </c>
      <c r="C79" s="97">
        <v>21.4</v>
      </c>
      <c r="D79" s="98" t="s">
        <v>371</v>
      </c>
      <c r="E79" s="99">
        <v>96100</v>
      </c>
      <c r="Z79" s="127"/>
      <c r="AA79" s="127"/>
      <c r="AB79" s="127"/>
      <c r="AC79" s="127"/>
      <c r="AD79" s="127"/>
      <c r="AE79" s="127"/>
      <c r="AF79" s="127"/>
      <c r="AG79" s="127"/>
      <c r="AH79" s="127"/>
      <c r="AI79" s="127"/>
      <c r="AJ79" s="127"/>
      <c r="AK79" s="127"/>
      <c r="AL79" s="127"/>
      <c r="AM79" s="127"/>
      <c r="AN79" s="127"/>
      <c r="AO79" s="127"/>
      <c r="AP79" s="127"/>
      <c r="AQ79" s="127"/>
      <c r="AR79" s="127"/>
      <c r="AS79" s="127"/>
    </row>
    <row r="80" spans="2:45" ht="16.5" hidden="1" customHeight="1">
      <c r="B80" s="100" t="s">
        <v>411</v>
      </c>
      <c r="C80" s="97">
        <v>19.899999999999999</v>
      </c>
      <c r="D80" s="98" t="s">
        <v>371</v>
      </c>
      <c r="E80" s="99">
        <v>96100</v>
      </c>
      <c r="Z80" s="127"/>
      <c r="AA80" s="127"/>
      <c r="AB80" s="127"/>
      <c r="AC80" s="127"/>
      <c r="AD80" s="127"/>
      <c r="AE80" s="127"/>
      <c r="AF80" s="127"/>
      <c r="AG80" s="127"/>
      <c r="AH80" s="127"/>
      <c r="AI80" s="127"/>
      <c r="AJ80" s="127"/>
      <c r="AK80" s="127"/>
      <c r="AL80" s="127"/>
      <c r="AM80" s="127"/>
      <c r="AN80" s="127"/>
      <c r="AO80" s="127"/>
      <c r="AP80" s="127"/>
      <c r="AQ80" s="127"/>
      <c r="AR80" s="127"/>
      <c r="AS80" s="127"/>
    </row>
    <row r="81" spans="2:45" ht="16.5" hidden="1" customHeight="1">
      <c r="B81" s="96" t="s">
        <v>283</v>
      </c>
      <c r="C81" s="97">
        <v>28.9</v>
      </c>
      <c r="D81" s="98" t="s">
        <v>371</v>
      </c>
      <c r="E81" s="99">
        <v>107000</v>
      </c>
      <c r="Z81" s="127"/>
      <c r="AA81" s="127"/>
      <c r="AB81" s="127"/>
      <c r="AC81" s="127"/>
      <c r="AD81" s="127"/>
      <c r="AE81" s="127"/>
      <c r="AF81" s="127"/>
      <c r="AG81" s="127"/>
      <c r="AH81" s="127"/>
      <c r="AI81" s="127"/>
      <c r="AJ81" s="127"/>
      <c r="AK81" s="127"/>
      <c r="AL81" s="127"/>
      <c r="AM81" s="127"/>
      <c r="AN81" s="127"/>
      <c r="AO81" s="127"/>
      <c r="AP81" s="127"/>
      <c r="AQ81" s="127"/>
      <c r="AR81" s="127"/>
      <c r="AS81" s="127"/>
    </row>
    <row r="82" spans="2:45" ht="16.5" hidden="1" customHeight="1">
      <c r="B82" s="100" t="s">
        <v>412</v>
      </c>
      <c r="C82" s="97">
        <v>28.9</v>
      </c>
      <c r="D82" s="98" t="s">
        <v>371</v>
      </c>
      <c r="E82" s="99">
        <v>107000</v>
      </c>
      <c r="Z82" s="127"/>
      <c r="AA82" s="127"/>
      <c r="AB82" s="127"/>
      <c r="AC82" s="127"/>
      <c r="AD82" s="127"/>
      <c r="AE82" s="127"/>
      <c r="AF82" s="127"/>
      <c r="AG82" s="127"/>
      <c r="AH82" s="127"/>
      <c r="AI82" s="127"/>
      <c r="AJ82" s="127"/>
      <c r="AK82" s="127"/>
      <c r="AL82" s="127"/>
      <c r="AM82" s="127"/>
      <c r="AN82" s="127"/>
      <c r="AO82" s="127"/>
      <c r="AP82" s="127"/>
      <c r="AQ82" s="127"/>
      <c r="AR82" s="127"/>
      <c r="AS82" s="127"/>
    </row>
    <row r="83" spans="2:45" ht="16.5" hidden="1" customHeight="1">
      <c r="Z83" s="127"/>
      <c r="AA83" s="127"/>
      <c r="AB83" s="127"/>
      <c r="AC83" s="127"/>
      <c r="AD83" s="127"/>
      <c r="AE83" s="127"/>
      <c r="AF83" s="127"/>
      <c r="AG83" s="127"/>
      <c r="AH83" s="127"/>
      <c r="AI83" s="127"/>
      <c r="AJ83" s="127"/>
      <c r="AK83" s="127"/>
      <c r="AL83" s="127"/>
      <c r="AM83" s="127"/>
      <c r="AN83" s="127"/>
      <c r="AO83" s="127"/>
      <c r="AP83" s="127"/>
      <c r="AQ83" s="127"/>
      <c r="AR83" s="127"/>
      <c r="AS83" s="127"/>
    </row>
    <row r="84" spans="2:45" ht="16.5" hidden="1">
      <c r="Z84" s="127"/>
      <c r="AA84" s="127"/>
      <c r="AB84" s="127"/>
      <c r="AC84" s="127"/>
      <c r="AD84" s="127"/>
      <c r="AE84" s="127"/>
      <c r="AF84" s="127"/>
      <c r="AG84" s="127"/>
      <c r="AH84" s="127"/>
      <c r="AI84" s="127"/>
      <c r="AJ84" s="127"/>
      <c r="AK84" s="127"/>
      <c r="AL84" s="127"/>
      <c r="AM84" s="127"/>
      <c r="AN84" s="127"/>
      <c r="AO84" s="127"/>
      <c r="AP84" s="127"/>
      <c r="AQ84" s="127"/>
      <c r="AR84" s="127"/>
      <c r="AS84" s="127"/>
    </row>
    <row r="85" spans="2:45" ht="16.5" hidden="1">
      <c r="Z85" s="127"/>
      <c r="AA85" s="127"/>
      <c r="AB85" s="127"/>
      <c r="AC85" s="127"/>
      <c r="AD85" s="127"/>
      <c r="AE85" s="127"/>
      <c r="AF85" s="127"/>
      <c r="AG85" s="127"/>
      <c r="AH85" s="127"/>
      <c r="AI85" s="127"/>
      <c r="AJ85" s="127"/>
      <c r="AK85" s="127"/>
      <c r="AL85" s="127"/>
      <c r="AM85" s="127"/>
      <c r="AN85" s="127"/>
      <c r="AO85" s="127"/>
      <c r="AP85" s="127"/>
      <c r="AQ85" s="127"/>
      <c r="AR85" s="127"/>
      <c r="AS85" s="127"/>
    </row>
  </sheetData>
  <mergeCells count="88">
    <mergeCell ref="B5:E5"/>
    <mergeCell ref="F5:P5"/>
    <mergeCell ref="Q5:T5"/>
    <mergeCell ref="U5:W5"/>
    <mergeCell ref="B2:W2"/>
    <mergeCell ref="B4:E4"/>
    <mergeCell ref="F4:P4"/>
    <mergeCell ref="Q4:T4"/>
    <mergeCell ref="U4:W4"/>
    <mergeCell ref="B6:E6"/>
    <mergeCell ref="F6:P6"/>
    <mergeCell ref="Q6:T6"/>
    <mergeCell ref="U6:W6"/>
    <mergeCell ref="B7:E7"/>
    <mergeCell ref="F7:P7"/>
    <mergeCell ref="Q7:T7"/>
    <mergeCell ref="U7:W7"/>
    <mergeCell ref="Z7:AS85"/>
    <mergeCell ref="B8:E8"/>
    <mergeCell ref="F8:P8"/>
    <mergeCell ref="Q8:T8"/>
    <mergeCell ref="U8:W8"/>
    <mergeCell ref="B9:E9"/>
    <mergeCell ref="F9:P9"/>
    <mergeCell ref="Q9:T9"/>
    <mergeCell ref="U9:W9"/>
    <mergeCell ref="B10:E10"/>
    <mergeCell ref="F10:P10"/>
    <mergeCell ref="Q10:T10"/>
    <mergeCell ref="U10:W10"/>
    <mergeCell ref="B11:E12"/>
    <mergeCell ref="F11:P11"/>
    <mergeCell ref="Q11:T11"/>
    <mergeCell ref="U11:W11"/>
    <mergeCell ref="F12:P12"/>
    <mergeCell ref="Q12:W12"/>
    <mergeCell ref="B13:E13"/>
    <mergeCell ref="F13:P13"/>
    <mergeCell ref="Q13:T13"/>
    <mergeCell ref="U13:W13"/>
    <mergeCell ref="B14:E14"/>
    <mergeCell ref="F14:P14"/>
    <mergeCell ref="Q14:T14"/>
    <mergeCell ref="U14:W14"/>
    <mergeCell ref="B15:E15"/>
    <mergeCell ref="F15:P15"/>
    <mergeCell ref="Q15:T15"/>
    <mergeCell ref="U15:W15"/>
    <mergeCell ref="B16:E16"/>
    <mergeCell ref="F16:P16"/>
    <mergeCell ref="Q16:T16"/>
    <mergeCell ref="U16:W16"/>
    <mergeCell ref="B17:E17"/>
    <mergeCell ref="F17:P17"/>
    <mergeCell ref="Q17:T17"/>
    <mergeCell ref="U17:W17"/>
    <mergeCell ref="B18:E19"/>
    <mergeCell ref="F18:P18"/>
    <mergeCell ref="Q18:T18"/>
    <mergeCell ref="U18:W18"/>
    <mergeCell ref="F19:P19"/>
    <mergeCell ref="Q19:W19"/>
    <mergeCell ref="B20:E20"/>
    <mergeCell ref="F20:P20"/>
    <mergeCell ref="Q20:T20"/>
    <mergeCell ref="U20:W20"/>
    <mergeCell ref="B21:E21"/>
    <mergeCell ref="F21:P21"/>
    <mergeCell ref="Q21:T21"/>
    <mergeCell ref="U21:W21"/>
    <mergeCell ref="B22:E22"/>
    <mergeCell ref="F22:P22"/>
    <mergeCell ref="Q22:T22"/>
    <mergeCell ref="U22:W22"/>
    <mergeCell ref="B23:E23"/>
    <mergeCell ref="F23:P23"/>
    <mergeCell ref="Q23:T23"/>
    <mergeCell ref="U23:W23"/>
    <mergeCell ref="B26:O26"/>
    <mergeCell ref="P26:T26"/>
    <mergeCell ref="U26:W26"/>
    <mergeCell ref="B24:E24"/>
    <mergeCell ref="F24:O24"/>
    <mergeCell ref="P24:S24"/>
    <mergeCell ref="T24:V24"/>
    <mergeCell ref="B25:O25"/>
    <mergeCell ref="P25:T25"/>
    <mergeCell ref="U25:W25"/>
  </mergeCells>
  <phoneticPr fontId="3" type="noConversion"/>
  <conditionalFormatting sqref="Q10">
    <cfRule type="containsText" dxfId="15" priority="1" operator="containsText" text="직접입력">
      <formula>NOT(ISERROR(SEARCH("직접입력",Q10)))</formula>
    </cfRule>
  </conditionalFormatting>
  <dataValidations count="1">
    <dataValidation type="list" allowBlank="1" showInputMessage="1" showErrorMessage="1" sqref="Q19:W19 Q12:W12">
      <formula1>$B$29:$B$82</formula1>
    </dataValidation>
  </dataValidations>
  <printOptions headings="1" gridLines="1"/>
  <pageMargins left="0.7" right="0.7" top="0.75" bottom="0.75" header="0.3" footer="0.3"/>
  <pageSetup paperSize="9" scale="93" orientation="portrait" r:id="rId1"/>
  <colBreaks count="1" manualBreakCount="1">
    <brk id="24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W43"/>
  <sheetViews>
    <sheetView showGridLines="0" showRowColHeaders="0" topLeftCell="A3" zoomScaleNormal="100" zoomScaleSheetLayoutView="100" workbookViewId="0">
      <selection activeCell="Z8" sqref="Z8:AS38"/>
    </sheetView>
  </sheetViews>
  <sheetFormatPr defaultColWidth="0" defaultRowHeight="16.5" zeroHeight="1"/>
  <cols>
    <col min="1" max="1" width="2.75" customWidth="1"/>
    <col min="2" max="23" width="3.5" customWidth="1"/>
    <col min="24" max="24" width="2.75" customWidth="1"/>
    <col min="25" max="45" width="3.625" customWidth="1"/>
    <col min="46" max="16384" width="3.625" hidden="1"/>
  </cols>
  <sheetData>
    <row r="1" spans="2:45" ht="17.25" customHeight="1" thickBot="1"/>
    <row r="2" spans="2:45" ht="27" customHeight="1" thickBot="1">
      <c r="B2" s="144" t="s">
        <v>37</v>
      </c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45"/>
      <c r="T2" s="145"/>
      <c r="U2" s="145"/>
      <c r="V2" s="145"/>
      <c r="W2" s="146"/>
      <c r="Z2" s="25" t="s">
        <v>97</v>
      </c>
      <c r="AA2" s="38"/>
      <c r="AB2" s="38"/>
      <c r="AC2" s="38"/>
      <c r="AD2" s="38"/>
      <c r="AE2" s="38"/>
      <c r="AF2" s="38"/>
      <c r="AG2" s="38"/>
      <c r="AH2" s="38"/>
      <c r="AI2" s="38"/>
      <c r="AJ2" s="38"/>
    </row>
    <row r="3" spans="2:45" ht="12" customHeight="1" thickBot="1">
      <c r="AA3" s="36"/>
      <c r="AB3" s="36"/>
      <c r="AC3" s="36"/>
      <c r="AD3" s="36"/>
      <c r="AE3" s="36"/>
      <c r="AF3" s="36"/>
      <c r="AG3" s="36"/>
      <c r="AH3" s="36"/>
      <c r="AI3" s="36"/>
      <c r="AJ3" s="36"/>
    </row>
    <row r="4" spans="2:45" ht="21.75" customHeight="1" thickBot="1">
      <c r="B4" s="441" t="s">
        <v>10</v>
      </c>
      <c r="C4" s="442"/>
      <c r="D4" s="442"/>
      <c r="E4" s="442"/>
      <c r="F4" s="442"/>
      <c r="G4" s="443"/>
    </row>
    <row r="5" spans="2:45" ht="6" customHeight="1" thickBot="1"/>
    <row r="6" spans="2:45" ht="21.75" customHeight="1">
      <c r="B6" s="128" t="s">
        <v>42</v>
      </c>
      <c r="C6" s="129"/>
      <c r="D6" s="129"/>
      <c r="E6" s="129"/>
      <c r="F6" s="129"/>
      <c r="G6" s="129"/>
      <c r="H6" s="129"/>
      <c r="I6" s="129"/>
      <c r="J6" s="129"/>
      <c r="K6" s="129"/>
      <c r="L6" s="129"/>
      <c r="M6" s="129" t="s">
        <v>43</v>
      </c>
      <c r="N6" s="129"/>
      <c r="O6" s="129"/>
      <c r="P6" s="129"/>
      <c r="Q6" s="129"/>
      <c r="R6" s="129"/>
      <c r="S6" s="129"/>
      <c r="T6" s="129"/>
      <c r="U6" s="129"/>
      <c r="V6" s="129"/>
      <c r="W6" s="227"/>
      <c r="Z6" s="4"/>
      <c r="AA6" s="10"/>
      <c r="AB6" s="10"/>
      <c r="AC6" s="10"/>
      <c r="AD6" s="36"/>
      <c r="AE6" s="36"/>
      <c r="AF6" s="36"/>
      <c r="AG6" s="36"/>
      <c r="AH6" s="36"/>
      <c r="AI6" s="36"/>
      <c r="AJ6" s="36"/>
    </row>
    <row r="7" spans="2:45" ht="21.75" customHeight="1">
      <c r="B7" s="444" t="s">
        <v>45</v>
      </c>
      <c r="C7" s="445"/>
      <c r="D7" s="445"/>
      <c r="E7" s="445"/>
      <c r="F7" s="445"/>
      <c r="G7" s="445"/>
      <c r="H7" s="445"/>
      <c r="I7" s="445"/>
      <c r="J7" s="445"/>
      <c r="K7" s="445"/>
      <c r="L7" s="445"/>
      <c r="M7" s="445" t="s">
        <v>46</v>
      </c>
      <c r="N7" s="445"/>
      <c r="O7" s="445"/>
      <c r="P7" s="445"/>
      <c r="Q7" s="445"/>
      <c r="R7" s="445"/>
      <c r="S7" s="445"/>
      <c r="T7" s="445"/>
      <c r="U7" s="445"/>
      <c r="V7" s="445"/>
      <c r="W7" s="450"/>
      <c r="Z7" s="14"/>
      <c r="AA7" s="14"/>
      <c r="AB7" s="14"/>
      <c r="AC7" s="14"/>
      <c r="AD7" s="14"/>
      <c r="AE7" s="14"/>
      <c r="AF7" s="36"/>
      <c r="AG7" s="36"/>
      <c r="AH7" s="36"/>
      <c r="AI7" s="36"/>
      <c r="AJ7" s="36"/>
    </row>
    <row r="8" spans="2:45" ht="21.75" customHeight="1">
      <c r="B8" s="446"/>
      <c r="C8" s="447"/>
      <c r="D8" s="447"/>
      <c r="E8" s="447"/>
      <c r="F8" s="447"/>
      <c r="G8" s="447"/>
      <c r="H8" s="447"/>
      <c r="I8" s="447"/>
      <c r="J8" s="447"/>
      <c r="K8" s="447"/>
      <c r="L8" s="447"/>
      <c r="M8" s="447"/>
      <c r="N8" s="447"/>
      <c r="O8" s="447"/>
      <c r="P8" s="447"/>
      <c r="Q8" s="447"/>
      <c r="R8" s="447"/>
      <c r="S8" s="447"/>
      <c r="T8" s="447"/>
      <c r="U8" s="447"/>
      <c r="V8" s="447"/>
      <c r="W8" s="451"/>
      <c r="Z8" s="127" t="s">
        <v>439</v>
      </c>
      <c r="AA8" s="202"/>
      <c r="AB8" s="202"/>
      <c r="AC8" s="202"/>
      <c r="AD8" s="202"/>
      <c r="AE8" s="202"/>
      <c r="AF8" s="202"/>
      <c r="AG8" s="202"/>
      <c r="AH8" s="202"/>
      <c r="AI8" s="202"/>
      <c r="AJ8" s="202"/>
      <c r="AK8" s="202"/>
      <c r="AL8" s="202"/>
      <c r="AM8" s="202"/>
      <c r="AN8" s="202"/>
      <c r="AO8" s="202"/>
      <c r="AP8" s="202"/>
      <c r="AQ8" s="202"/>
      <c r="AR8" s="202"/>
      <c r="AS8" s="202"/>
    </row>
    <row r="9" spans="2:45" ht="21.75" customHeight="1">
      <c r="B9" s="446"/>
      <c r="C9" s="447"/>
      <c r="D9" s="447"/>
      <c r="E9" s="447"/>
      <c r="F9" s="447"/>
      <c r="G9" s="447"/>
      <c r="H9" s="447"/>
      <c r="I9" s="447"/>
      <c r="J9" s="447"/>
      <c r="K9" s="447"/>
      <c r="L9" s="447"/>
      <c r="M9" s="447"/>
      <c r="N9" s="447"/>
      <c r="O9" s="447"/>
      <c r="P9" s="447"/>
      <c r="Q9" s="447"/>
      <c r="R9" s="447"/>
      <c r="S9" s="447"/>
      <c r="T9" s="447"/>
      <c r="U9" s="447"/>
      <c r="V9" s="447"/>
      <c r="W9" s="451"/>
      <c r="Z9" s="202"/>
      <c r="AA9" s="202"/>
      <c r="AB9" s="202"/>
      <c r="AC9" s="202"/>
      <c r="AD9" s="202"/>
      <c r="AE9" s="202"/>
      <c r="AF9" s="202"/>
      <c r="AG9" s="202"/>
      <c r="AH9" s="202"/>
      <c r="AI9" s="202"/>
      <c r="AJ9" s="202"/>
      <c r="AK9" s="202"/>
      <c r="AL9" s="202"/>
      <c r="AM9" s="202"/>
      <c r="AN9" s="202"/>
      <c r="AO9" s="202"/>
      <c r="AP9" s="202"/>
      <c r="AQ9" s="202"/>
      <c r="AR9" s="202"/>
      <c r="AS9" s="202"/>
    </row>
    <row r="10" spans="2:45" ht="21.75" customHeight="1">
      <c r="B10" s="446"/>
      <c r="C10" s="447"/>
      <c r="D10" s="447"/>
      <c r="E10" s="447"/>
      <c r="F10" s="447"/>
      <c r="G10" s="447"/>
      <c r="H10" s="447"/>
      <c r="I10" s="447"/>
      <c r="J10" s="447"/>
      <c r="K10" s="447"/>
      <c r="L10" s="447"/>
      <c r="M10" s="447"/>
      <c r="N10" s="447"/>
      <c r="O10" s="447"/>
      <c r="P10" s="447"/>
      <c r="Q10" s="447"/>
      <c r="R10" s="447"/>
      <c r="S10" s="447"/>
      <c r="T10" s="447"/>
      <c r="U10" s="447"/>
      <c r="V10" s="447"/>
      <c r="W10" s="451"/>
      <c r="Z10" s="202"/>
      <c r="AA10" s="202"/>
      <c r="AB10" s="202"/>
      <c r="AC10" s="202"/>
      <c r="AD10" s="202"/>
      <c r="AE10" s="202"/>
      <c r="AF10" s="202"/>
      <c r="AG10" s="202"/>
      <c r="AH10" s="202"/>
      <c r="AI10" s="202"/>
      <c r="AJ10" s="202"/>
      <c r="AK10" s="202"/>
      <c r="AL10" s="202"/>
      <c r="AM10" s="202"/>
      <c r="AN10" s="202"/>
      <c r="AO10" s="202"/>
      <c r="AP10" s="202"/>
      <c r="AQ10" s="202"/>
      <c r="AR10" s="202"/>
      <c r="AS10" s="202"/>
    </row>
    <row r="11" spans="2:45" ht="21.75" customHeight="1">
      <c r="B11" s="446"/>
      <c r="C11" s="447"/>
      <c r="D11" s="447"/>
      <c r="E11" s="447"/>
      <c r="F11" s="447"/>
      <c r="G11" s="447"/>
      <c r="H11" s="447"/>
      <c r="I11" s="447"/>
      <c r="J11" s="447"/>
      <c r="K11" s="447"/>
      <c r="L11" s="447"/>
      <c r="M11" s="447"/>
      <c r="N11" s="447"/>
      <c r="O11" s="447"/>
      <c r="P11" s="447"/>
      <c r="Q11" s="447"/>
      <c r="R11" s="447"/>
      <c r="S11" s="447"/>
      <c r="T11" s="447"/>
      <c r="U11" s="447"/>
      <c r="V11" s="447"/>
      <c r="W11" s="451"/>
      <c r="Z11" s="202"/>
      <c r="AA11" s="202"/>
      <c r="AB11" s="202"/>
      <c r="AC11" s="202"/>
      <c r="AD11" s="202"/>
      <c r="AE11" s="202"/>
      <c r="AF11" s="202"/>
      <c r="AG11" s="202"/>
      <c r="AH11" s="202"/>
      <c r="AI11" s="202"/>
      <c r="AJ11" s="202"/>
      <c r="AK11" s="202"/>
      <c r="AL11" s="202"/>
      <c r="AM11" s="202"/>
      <c r="AN11" s="202"/>
      <c r="AO11" s="202"/>
      <c r="AP11" s="202"/>
      <c r="AQ11" s="202"/>
      <c r="AR11" s="202"/>
      <c r="AS11" s="202"/>
    </row>
    <row r="12" spans="2:45" ht="21.75" customHeight="1">
      <c r="B12" s="446"/>
      <c r="C12" s="447"/>
      <c r="D12" s="447"/>
      <c r="E12" s="447"/>
      <c r="F12" s="447"/>
      <c r="G12" s="447"/>
      <c r="H12" s="447"/>
      <c r="I12" s="447"/>
      <c r="J12" s="447"/>
      <c r="K12" s="447"/>
      <c r="L12" s="447"/>
      <c r="M12" s="447"/>
      <c r="N12" s="447"/>
      <c r="O12" s="447"/>
      <c r="P12" s="447"/>
      <c r="Q12" s="447"/>
      <c r="R12" s="447"/>
      <c r="S12" s="447"/>
      <c r="T12" s="447"/>
      <c r="U12" s="447"/>
      <c r="V12" s="447"/>
      <c r="W12" s="451"/>
      <c r="Z12" s="202"/>
      <c r="AA12" s="202"/>
      <c r="AB12" s="202"/>
      <c r="AC12" s="202"/>
      <c r="AD12" s="202"/>
      <c r="AE12" s="202"/>
      <c r="AF12" s="202"/>
      <c r="AG12" s="202"/>
      <c r="AH12" s="202"/>
      <c r="AI12" s="202"/>
      <c r="AJ12" s="202"/>
      <c r="AK12" s="202"/>
      <c r="AL12" s="202"/>
      <c r="AM12" s="202"/>
      <c r="AN12" s="202"/>
      <c r="AO12" s="202"/>
      <c r="AP12" s="202"/>
      <c r="AQ12" s="202"/>
      <c r="AR12" s="202"/>
      <c r="AS12" s="202"/>
    </row>
    <row r="13" spans="2:45" ht="21.75" customHeight="1">
      <c r="B13" s="446"/>
      <c r="C13" s="447"/>
      <c r="D13" s="447"/>
      <c r="E13" s="447"/>
      <c r="F13" s="447"/>
      <c r="G13" s="447"/>
      <c r="H13" s="447"/>
      <c r="I13" s="447"/>
      <c r="J13" s="447"/>
      <c r="K13" s="447"/>
      <c r="L13" s="447"/>
      <c r="M13" s="447"/>
      <c r="N13" s="447"/>
      <c r="O13" s="447"/>
      <c r="P13" s="447"/>
      <c r="Q13" s="447"/>
      <c r="R13" s="447"/>
      <c r="S13" s="447"/>
      <c r="T13" s="447"/>
      <c r="U13" s="447"/>
      <c r="V13" s="447"/>
      <c r="W13" s="451"/>
      <c r="Z13" s="202"/>
      <c r="AA13" s="202"/>
      <c r="AB13" s="202"/>
      <c r="AC13" s="202"/>
      <c r="AD13" s="202"/>
      <c r="AE13" s="202"/>
      <c r="AF13" s="202"/>
      <c r="AG13" s="202"/>
      <c r="AH13" s="202"/>
      <c r="AI13" s="202"/>
      <c r="AJ13" s="202"/>
      <c r="AK13" s="202"/>
      <c r="AL13" s="202"/>
      <c r="AM13" s="202"/>
      <c r="AN13" s="202"/>
      <c r="AO13" s="202"/>
      <c r="AP13" s="202"/>
      <c r="AQ13" s="202"/>
      <c r="AR13" s="202"/>
      <c r="AS13" s="202"/>
    </row>
    <row r="14" spans="2:45" ht="21.75" customHeight="1" thickBot="1">
      <c r="B14" s="448"/>
      <c r="C14" s="449"/>
      <c r="D14" s="449"/>
      <c r="E14" s="449"/>
      <c r="F14" s="449"/>
      <c r="G14" s="449"/>
      <c r="H14" s="449"/>
      <c r="I14" s="449"/>
      <c r="J14" s="449"/>
      <c r="K14" s="449"/>
      <c r="L14" s="449"/>
      <c r="M14" s="449"/>
      <c r="N14" s="449"/>
      <c r="O14" s="449"/>
      <c r="P14" s="449"/>
      <c r="Q14" s="449"/>
      <c r="R14" s="449"/>
      <c r="S14" s="449"/>
      <c r="T14" s="449"/>
      <c r="U14" s="449"/>
      <c r="V14" s="449"/>
      <c r="W14" s="452"/>
      <c r="Z14" s="202"/>
      <c r="AA14" s="202"/>
      <c r="AB14" s="202"/>
      <c r="AC14" s="202"/>
      <c r="AD14" s="202"/>
      <c r="AE14" s="202"/>
      <c r="AF14" s="202"/>
      <c r="AG14" s="202"/>
      <c r="AH14" s="202"/>
      <c r="AI14" s="202"/>
      <c r="AJ14" s="202"/>
      <c r="AK14" s="202"/>
      <c r="AL14" s="202"/>
      <c r="AM14" s="202"/>
      <c r="AN14" s="202"/>
      <c r="AO14" s="202"/>
      <c r="AP14" s="202"/>
      <c r="AQ14" s="202"/>
      <c r="AR14" s="202"/>
      <c r="AS14" s="202"/>
    </row>
    <row r="15" spans="2:45" ht="21.75" customHeight="1" thickBot="1">
      <c r="Z15" s="202"/>
      <c r="AA15" s="202"/>
      <c r="AB15" s="202"/>
      <c r="AC15" s="202"/>
      <c r="AD15" s="202"/>
      <c r="AE15" s="202"/>
      <c r="AF15" s="202"/>
      <c r="AG15" s="202"/>
      <c r="AH15" s="202"/>
      <c r="AI15" s="202"/>
      <c r="AJ15" s="202"/>
      <c r="AK15" s="202"/>
      <c r="AL15" s="202"/>
      <c r="AM15" s="202"/>
      <c r="AN15" s="202"/>
      <c r="AO15" s="202"/>
      <c r="AP15" s="202"/>
      <c r="AQ15" s="202"/>
      <c r="AR15" s="202"/>
      <c r="AS15" s="202"/>
    </row>
    <row r="16" spans="2:45" ht="21.75" customHeight="1" thickBot="1">
      <c r="B16" s="441" t="s">
        <v>36</v>
      </c>
      <c r="C16" s="442"/>
      <c r="D16" s="442"/>
      <c r="E16" s="442"/>
      <c r="F16" s="442"/>
      <c r="G16" s="443"/>
      <c r="Z16" s="202"/>
      <c r="AA16" s="202"/>
      <c r="AB16" s="202"/>
      <c r="AC16" s="202"/>
      <c r="AD16" s="202"/>
      <c r="AE16" s="202"/>
      <c r="AF16" s="202"/>
      <c r="AG16" s="202"/>
      <c r="AH16" s="202"/>
      <c r="AI16" s="202"/>
      <c r="AJ16" s="202"/>
      <c r="AK16" s="202"/>
      <c r="AL16" s="202"/>
      <c r="AM16" s="202"/>
      <c r="AN16" s="202"/>
      <c r="AO16" s="202"/>
      <c r="AP16" s="202"/>
      <c r="AQ16" s="202"/>
      <c r="AR16" s="202"/>
      <c r="AS16" s="202"/>
    </row>
    <row r="17" spans="2:49" ht="6" customHeight="1" thickBot="1">
      <c r="Z17" s="202"/>
      <c r="AA17" s="202"/>
      <c r="AB17" s="202"/>
      <c r="AC17" s="202"/>
      <c r="AD17" s="202"/>
      <c r="AE17" s="202"/>
      <c r="AF17" s="202"/>
      <c r="AG17" s="202"/>
      <c r="AH17" s="202"/>
      <c r="AI17" s="202"/>
      <c r="AJ17" s="202"/>
      <c r="AK17" s="202"/>
      <c r="AL17" s="202"/>
      <c r="AM17" s="202"/>
      <c r="AN17" s="202"/>
      <c r="AO17" s="202"/>
      <c r="AP17" s="202"/>
      <c r="AQ17" s="202"/>
      <c r="AR17" s="202"/>
      <c r="AS17" s="202"/>
    </row>
    <row r="18" spans="2:49" ht="21.75" customHeight="1">
      <c r="B18" s="128" t="s">
        <v>33</v>
      </c>
      <c r="C18" s="129"/>
      <c r="D18" s="129"/>
      <c r="E18" s="129"/>
      <c r="F18" s="129"/>
      <c r="G18" s="129"/>
      <c r="H18" s="129"/>
      <c r="I18" s="129"/>
      <c r="J18" s="129"/>
      <c r="K18" s="129"/>
      <c r="L18" s="129"/>
      <c r="M18" s="129" t="s">
        <v>34</v>
      </c>
      <c r="N18" s="129"/>
      <c r="O18" s="129" t="s">
        <v>35</v>
      </c>
      <c r="P18" s="129"/>
      <c r="Q18" s="129"/>
      <c r="R18" s="129"/>
      <c r="S18" s="129"/>
      <c r="T18" s="129"/>
      <c r="U18" s="129"/>
      <c r="V18" s="129"/>
      <c r="W18" s="227"/>
      <c r="Z18" s="202"/>
      <c r="AA18" s="202"/>
      <c r="AB18" s="202"/>
      <c r="AC18" s="202"/>
      <c r="AD18" s="202"/>
      <c r="AE18" s="202"/>
      <c r="AF18" s="202"/>
      <c r="AG18" s="202"/>
      <c r="AH18" s="202"/>
      <c r="AI18" s="202"/>
      <c r="AJ18" s="202"/>
      <c r="AK18" s="202"/>
      <c r="AL18" s="202"/>
      <c r="AM18" s="202"/>
      <c r="AN18" s="202"/>
      <c r="AO18" s="202"/>
      <c r="AP18" s="202"/>
      <c r="AQ18" s="202"/>
      <c r="AR18" s="202"/>
      <c r="AS18" s="202"/>
    </row>
    <row r="19" spans="2:49" ht="13.5" customHeight="1">
      <c r="B19" s="464">
        <v>1</v>
      </c>
      <c r="C19" s="475"/>
      <c r="D19" s="476"/>
      <c r="E19" s="476"/>
      <c r="F19" s="476"/>
      <c r="G19" s="476"/>
      <c r="H19" s="476"/>
      <c r="I19" s="476"/>
      <c r="J19" s="476"/>
      <c r="K19" s="476"/>
      <c r="L19" s="477"/>
      <c r="M19" s="457" t="s">
        <v>6</v>
      </c>
      <c r="N19" s="458"/>
      <c r="O19" s="499"/>
      <c r="P19" s="500"/>
      <c r="Q19" s="500"/>
      <c r="R19" s="500"/>
      <c r="S19" s="500"/>
      <c r="T19" s="500"/>
      <c r="U19" s="500"/>
      <c r="V19" s="500"/>
      <c r="W19" s="501"/>
      <c r="Z19" s="202"/>
      <c r="AA19" s="202"/>
      <c r="AB19" s="202"/>
      <c r="AC19" s="202"/>
      <c r="AD19" s="202"/>
      <c r="AE19" s="202"/>
      <c r="AF19" s="202"/>
      <c r="AG19" s="202"/>
      <c r="AH19" s="202"/>
      <c r="AI19" s="202"/>
      <c r="AJ19" s="202"/>
      <c r="AK19" s="202"/>
      <c r="AL19" s="202"/>
      <c r="AM19" s="202"/>
      <c r="AN19" s="202"/>
      <c r="AO19" s="202"/>
      <c r="AP19" s="202"/>
      <c r="AQ19" s="202"/>
      <c r="AR19" s="202"/>
      <c r="AS19" s="202"/>
    </row>
    <row r="20" spans="2:49" ht="13.5" customHeight="1">
      <c r="B20" s="454"/>
      <c r="C20" s="478"/>
      <c r="D20" s="479"/>
      <c r="E20" s="479"/>
      <c r="F20" s="479"/>
      <c r="G20" s="479"/>
      <c r="H20" s="479"/>
      <c r="I20" s="479"/>
      <c r="J20" s="479"/>
      <c r="K20" s="479"/>
      <c r="L20" s="480"/>
      <c r="M20" s="459"/>
      <c r="N20" s="460"/>
      <c r="O20" s="469"/>
      <c r="P20" s="470"/>
      <c r="Q20" s="470"/>
      <c r="R20" s="470"/>
      <c r="S20" s="470"/>
      <c r="T20" s="470"/>
      <c r="U20" s="470"/>
      <c r="V20" s="470"/>
      <c r="W20" s="471"/>
      <c r="Z20" s="202"/>
      <c r="AA20" s="202"/>
      <c r="AB20" s="202"/>
      <c r="AC20" s="202"/>
      <c r="AD20" s="202"/>
      <c r="AE20" s="202"/>
      <c r="AF20" s="202"/>
      <c r="AG20" s="202"/>
      <c r="AH20" s="202"/>
      <c r="AI20" s="202"/>
      <c r="AJ20" s="202"/>
      <c r="AK20" s="202"/>
      <c r="AL20" s="202"/>
      <c r="AM20" s="202"/>
      <c r="AN20" s="202"/>
      <c r="AO20" s="202"/>
      <c r="AP20" s="202"/>
      <c r="AQ20" s="202"/>
      <c r="AR20" s="202"/>
      <c r="AS20" s="202"/>
    </row>
    <row r="21" spans="2:49" ht="13.5" customHeight="1">
      <c r="B21" s="465"/>
      <c r="C21" s="481"/>
      <c r="D21" s="482"/>
      <c r="E21" s="482"/>
      <c r="F21" s="482"/>
      <c r="G21" s="482"/>
      <c r="H21" s="482"/>
      <c r="I21" s="482"/>
      <c r="J21" s="482"/>
      <c r="K21" s="482"/>
      <c r="L21" s="483"/>
      <c r="M21" s="461"/>
      <c r="N21" s="462"/>
      <c r="O21" s="502"/>
      <c r="P21" s="503"/>
      <c r="Q21" s="503"/>
      <c r="R21" s="503"/>
      <c r="S21" s="503"/>
      <c r="T21" s="503"/>
      <c r="U21" s="503"/>
      <c r="V21" s="503"/>
      <c r="W21" s="504"/>
      <c r="Z21" s="202"/>
      <c r="AA21" s="202"/>
      <c r="AB21" s="202"/>
      <c r="AC21" s="202"/>
      <c r="AD21" s="202"/>
      <c r="AE21" s="202"/>
      <c r="AF21" s="202"/>
      <c r="AG21" s="202"/>
      <c r="AH21" s="202"/>
      <c r="AI21" s="202"/>
      <c r="AJ21" s="202"/>
      <c r="AK21" s="202"/>
      <c r="AL21" s="202"/>
      <c r="AM21" s="202"/>
      <c r="AN21" s="202"/>
      <c r="AO21" s="202"/>
      <c r="AP21" s="202"/>
      <c r="AQ21" s="202"/>
      <c r="AR21" s="202"/>
      <c r="AS21" s="202"/>
    </row>
    <row r="22" spans="2:49" ht="13.5" customHeight="1">
      <c r="B22" s="463">
        <v>2</v>
      </c>
      <c r="C22" s="217"/>
      <c r="D22" s="217"/>
      <c r="E22" s="217"/>
      <c r="F22" s="217"/>
      <c r="G22" s="217"/>
      <c r="H22" s="217"/>
      <c r="I22" s="217"/>
      <c r="J22" s="217"/>
      <c r="K22" s="217"/>
      <c r="L22" s="217"/>
      <c r="M22" s="456" t="s">
        <v>6</v>
      </c>
      <c r="N22" s="456"/>
      <c r="O22" s="497"/>
      <c r="P22" s="497"/>
      <c r="Q22" s="497"/>
      <c r="R22" s="497"/>
      <c r="S22" s="497"/>
      <c r="T22" s="497"/>
      <c r="U22" s="497"/>
      <c r="V22" s="497"/>
      <c r="W22" s="498"/>
      <c r="Z22" s="202"/>
      <c r="AA22" s="202"/>
      <c r="AB22" s="202"/>
      <c r="AC22" s="202"/>
      <c r="AD22" s="202"/>
      <c r="AE22" s="202"/>
      <c r="AF22" s="202"/>
      <c r="AG22" s="202"/>
      <c r="AH22" s="202"/>
      <c r="AI22" s="202"/>
      <c r="AJ22" s="202"/>
      <c r="AK22" s="202"/>
      <c r="AL22" s="202"/>
      <c r="AM22" s="202"/>
      <c r="AN22" s="202"/>
      <c r="AO22" s="202"/>
      <c r="AP22" s="202"/>
      <c r="AQ22" s="202"/>
      <c r="AR22" s="202"/>
      <c r="AS22" s="202"/>
    </row>
    <row r="23" spans="2:49" ht="13.5" customHeight="1">
      <c r="B23" s="463"/>
      <c r="C23" s="217"/>
      <c r="D23" s="217"/>
      <c r="E23" s="217"/>
      <c r="F23" s="217"/>
      <c r="G23" s="217"/>
      <c r="H23" s="217"/>
      <c r="I23" s="217"/>
      <c r="J23" s="217"/>
      <c r="K23" s="217"/>
      <c r="L23" s="217"/>
      <c r="M23" s="456"/>
      <c r="N23" s="456"/>
      <c r="O23" s="497"/>
      <c r="P23" s="497"/>
      <c r="Q23" s="497"/>
      <c r="R23" s="497"/>
      <c r="S23" s="497"/>
      <c r="T23" s="497"/>
      <c r="U23" s="497"/>
      <c r="V23" s="497"/>
      <c r="W23" s="498"/>
      <c r="Z23" s="202"/>
      <c r="AA23" s="202"/>
      <c r="AB23" s="202"/>
      <c r="AC23" s="202"/>
      <c r="AD23" s="202"/>
      <c r="AE23" s="202"/>
      <c r="AF23" s="202"/>
      <c r="AG23" s="202"/>
      <c r="AH23" s="202"/>
      <c r="AI23" s="202"/>
      <c r="AJ23" s="202"/>
      <c r="AK23" s="202"/>
      <c r="AL23" s="202"/>
      <c r="AM23" s="202"/>
      <c r="AN23" s="202"/>
      <c r="AO23" s="202"/>
      <c r="AP23" s="202"/>
      <c r="AQ23" s="202"/>
      <c r="AR23" s="202"/>
      <c r="AS23" s="202"/>
    </row>
    <row r="24" spans="2:49" ht="13.5" customHeight="1">
      <c r="B24" s="463"/>
      <c r="C24" s="217"/>
      <c r="D24" s="217"/>
      <c r="E24" s="217"/>
      <c r="F24" s="217"/>
      <c r="G24" s="217"/>
      <c r="H24" s="217"/>
      <c r="I24" s="217"/>
      <c r="J24" s="217"/>
      <c r="K24" s="217"/>
      <c r="L24" s="217"/>
      <c r="M24" s="456"/>
      <c r="N24" s="456"/>
      <c r="O24" s="497"/>
      <c r="P24" s="497"/>
      <c r="Q24" s="497"/>
      <c r="R24" s="497"/>
      <c r="S24" s="497"/>
      <c r="T24" s="497"/>
      <c r="U24" s="497"/>
      <c r="V24" s="497"/>
      <c r="W24" s="498"/>
      <c r="Z24" s="202"/>
      <c r="AA24" s="202"/>
      <c r="AB24" s="202"/>
      <c r="AC24" s="202"/>
      <c r="AD24" s="202"/>
      <c r="AE24" s="202"/>
      <c r="AF24" s="202"/>
      <c r="AG24" s="202"/>
      <c r="AH24" s="202"/>
      <c r="AI24" s="202"/>
      <c r="AJ24" s="202"/>
      <c r="AK24" s="202"/>
      <c r="AL24" s="202"/>
      <c r="AM24" s="202"/>
      <c r="AN24" s="202"/>
      <c r="AO24" s="202"/>
      <c r="AP24" s="202"/>
      <c r="AQ24" s="202"/>
      <c r="AR24" s="202"/>
      <c r="AS24" s="202"/>
    </row>
    <row r="25" spans="2:49" ht="13.5" customHeight="1">
      <c r="B25" s="463">
        <v>3</v>
      </c>
      <c r="C25" s="217"/>
      <c r="D25" s="217"/>
      <c r="E25" s="217"/>
      <c r="F25" s="217"/>
      <c r="G25" s="217"/>
      <c r="H25" s="217"/>
      <c r="I25" s="217"/>
      <c r="J25" s="217"/>
      <c r="K25" s="217"/>
      <c r="L25" s="217"/>
      <c r="M25" s="456" t="s">
        <v>6</v>
      </c>
      <c r="N25" s="456"/>
      <c r="O25" s="497"/>
      <c r="P25" s="497"/>
      <c r="Q25" s="497"/>
      <c r="R25" s="497"/>
      <c r="S25" s="497"/>
      <c r="T25" s="497"/>
      <c r="U25" s="497"/>
      <c r="V25" s="497"/>
      <c r="W25" s="498"/>
      <c r="Z25" s="202"/>
      <c r="AA25" s="202"/>
      <c r="AB25" s="202"/>
      <c r="AC25" s="202"/>
      <c r="AD25" s="202"/>
      <c r="AE25" s="202"/>
      <c r="AF25" s="202"/>
      <c r="AG25" s="202"/>
      <c r="AH25" s="202"/>
      <c r="AI25" s="202"/>
      <c r="AJ25" s="202"/>
      <c r="AK25" s="202"/>
      <c r="AL25" s="202"/>
      <c r="AM25" s="202"/>
      <c r="AN25" s="202"/>
      <c r="AO25" s="202"/>
      <c r="AP25" s="202"/>
      <c r="AQ25" s="202"/>
      <c r="AR25" s="202"/>
      <c r="AS25" s="202"/>
      <c r="AT25" s="3"/>
      <c r="AU25" s="3"/>
      <c r="AV25" s="3"/>
      <c r="AW25" s="3"/>
    </row>
    <row r="26" spans="2:49" ht="13.5" customHeight="1">
      <c r="B26" s="463"/>
      <c r="C26" s="217"/>
      <c r="D26" s="217"/>
      <c r="E26" s="217"/>
      <c r="F26" s="217"/>
      <c r="G26" s="217"/>
      <c r="H26" s="217"/>
      <c r="I26" s="217"/>
      <c r="J26" s="217"/>
      <c r="K26" s="217"/>
      <c r="L26" s="217"/>
      <c r="M26" s="456"/>
      <c r="N26" s="456"/>
      <c r="O26" s="497"/>
      <c r="P26" s="497"/>
      <c r="Q26" s="497"/>
      <c r="R26" s="497"/>
      <c r="S26" s="497"/>
      <c r="T26" s="497"/>
      <c r="U26" s="497"/>
      <c r="V26" s="497"/>
      <c r="W26" s="498"/>
      <c r="Z26" s="202"/>
      <c r="AA26" s="202"/>
      <c r="AB26" s="202"/>
      <c r="AC26" s="202"/>
      <c r="AD26" s="202"/>
      <c r="AE26" s="202"/>
      <c r="AF26" s="202"/>
      <c r="AG26" s="202"/>
      <c r="AH26" s="202"/>
      <c r="AI26" s="202"/>
      <c r="AJ26" s="202"/>
      <c r="AK26" s="202"/>
      <c r="AL26" s="202"/>
      <c r="AM26" s="202"/>
      <c r="AN26" s="202"/>
      <c r="AO26" s="202"/>
      <c r="AP26" s="202"/>
      <c r="AQ26" s="202"/>
      <c r="AR26" s="202"/>
      <c r="AS26" s="202"/>
      <c r="AT26" s="9"/>
      <c r="AU26" s="9"/>
      <c r="AV26" s="9"/>
      <c r="AW26" s="9"/>
    </row>
    <row r="27" spans="2:49" ht="13.5" customHeight="1">
      <c r="B27" s="463"/>
      <c r="C27" s="217"/>
      <c r="D27" s="217"/>
      <c r="E27" s="217"/>
      <c r="F27" s="217"/>
      <c r="G27" s="217"/>
      <c r="H27" s="217"/>
      <c r="I27" s="217"/>
      <c r="J27" s="217"/>
      <c r="K27" s="217"/>
      <c r="L27" s="217"/>
      <c r="M27" s="456"/>
      <c r="N27" s="456"/>
      <c r="O27" s="497"/>
      <c r="P27" s="497"/>
      <c r="Q27" s="497"/>
      <c r="R27" s="497"/>
      <c r="S27" s="497"/>
      <c r="T27" s="497"/>
      <c r="U27" s="497"/>
      <c r="V27" s="497"/>
      <c r="W27" s="498"/>
      <c r="Z27" s="202"/>
      <c r="AA27" s="202"/>
      <c r="AB27" s="202"/>
      <c r="AC27" s="202"/>
      <c r="AD27" s="202"/>
      <c r="AE27" s="202"/>
      <c r="AF27" s="202"/>
      <c r="AG27" s="202"/>
      <c r="AH27" s="202"/>
      <c r="AI27" s="202"/>
      <c r="AJ27" s="202"/>
      <c r="AK27" s="202"/>
      <c r="AL27" s="202"/>
      <c r="AM27" s="202"/>
      <c r="AN27" s="202"/>
      <c r="AO27" s="202"/>
      <c r="AP27" s="202"/>
      <c r="AQ27" s="202"/>
      <c r="AR27" s="202"/>
      <c r="AS27" s="202"/>
    </row>
    <row r="28" spans="2:49" ht="13.5" customHeight="1">
      <c r="B28" s="463">
        <v>4</v>
      </c>
      <c r="C28" s="217"/>
      <c r="D28" s="217"/>
      <c r="E28" s="217"/>
      <c r="F28" s="217"/>
      <c r="G28" s="217"/>
      <c r="H28" s="217"/>
      <c r="I28" s="217"/>
      <c r="J28" s="217"/>
      <c r="K28" s="217"/>
      <c r="L28" s="217"/>
      <c r="M28" s="456" t="s">
        <v>6</v>
      </c>
      <c r="N28" s="456"/>
      <c r="O28" s="497"/>
      <c r="P28" s="497"/>
      <c r="Q28" s="497"/>
      <c r="R28" s="497"/>
      <c r="S28" s="497"/>
      <c r="T28" s="497"/>
      <c r="U28" s="497"/>
      <c r="V28" s="497"/>
      <c r="W28" s="498"/>
      <c r="Z28" s="202"/>
      <c r="AA28" s="202"/>
      <c r="AB28" s="202"/>
      <c r="AC28" s="202"/>
      <c r="AD28" s="202"/>
      <c r="AE28" s="202"/>
      <c r="AF28" s="202"/>
      <c r="AG28" s="202"/>
      <c r="AH28" s="202"/>
      <c r="AI28" s="202"/>
      <c r="AJ28" s="202"/>
      <c r="AK28" s="202"/>
      <c r="AL28" s="202"/>
      <c r="AM28" s="202"/>
      <c r="AN28" s="202"/>
      <c r="AO28" s="202"/>
      <c r="AP28" s="202"/>
      <c r="AQ28" s="202"/>
      <c r="AR28" s="202"/>
      <c r="AS28" s="202"/>
    </row>
    <row r="29" spans="2:49" ht="13.5" customHeight="1">
      <c r="B29" s="463"/>
      <c r="C29" s="217"/>
      <c r="D29" s="217"/>
      <c r="E29" s="217"/>
      <c r="F29" s="217"/>
      <c r="G29" s="217"/>
      <c r="H29" s="217"/>
      <c r="I29" s="217"/>
      <c r="J29" s="217"/>
      <c r="K29" s="217"/>
      <c r="L29" s="217"/>
      <c r="M29" s="456"/>
      <c r="N29" s="456"/>
      <c r="O29" s="497"/>
      <c r="P29" s="497"/>
      <c r="Q29" s="497"/>
      <c r="R29" s="497"/>
      <c r="S29" s="497"/>
      <c r="T29" s="497"/>
      <c r="U29" s="497"/>
      <c r="V29" s="497"/>
      <c r="W29" s="498"/>
      <c r="Z29" s="202"/>
      <c r="AA29" s="202"/>
      <c r="AB29" s="202"/>
      <c r="AC29" s="202"/>
      <c r="AD29" s="202"/>
      <c r="AE29" s="202"/>
      <c r="AF29" s="202"/>
      <c r="AG29" s="202"/>
      <c r="AH29" s="202"/>
      <c r="AI29" s="202"/>
      <c r="AJ29" s="202"/>
      <c r="AK29" s="202"/>
      <c r="AL29" s="202"/>
      <c r="AM29" s="202"/>
      <c r="AN29" s="202"/>
      <c r="AO29" s="202"/>
      <c r="AP29" s="202"/>
      <c r="AQ29" s="202"/>
      <c r="AR29" s="202"/>
      <c r="AS29" s="202"/>
    </row>
    <row r="30" spans="2:49" ht="13.5" customHeight="1">
      <c r="B30" s="463"/>
      <c r="C30" s="217"/>
      <c r="D30" s="217"/>
      <c r="E30" s="217"/>
      <c r="F30" s="217"/>
      <c r="G30" s="217"/>
      <c r="H30" s="217"/>
      <c r="I30" s="217"/>
      <c r="J30" s="217"/>
      <c r="K30" s="217"/>
      <c r="L30" s="217"/>
      <c r="M30" s="456"/>
      <c r="N30" s="456"/>
      <c r="O30" s="497"/>
      <c r="P30" s="497"/>
      <c r="Q30" s="497"/>
      <c r="R30" s="497"/>
      <c r="S30" s="497"/>
      <c r="T30" s="497"/>
      <c r="U30" s="497"/>
      <c r="V30" s="497"/>
      <c r="W30" s="498"/>
      <c r="Z30" s="202"/>
      <c r="AA30" s="202"/>
      <c r="AB30" s="202"/>
      <c r="AC30" s="202"/>
      <c r="AD30" s="202"/>
      <c r="AE30" s="202"/>
      <c r="AF30" s="202"/>
      <c r="AG30" s="202"/>
      <c r="AH30" s="202"/>
      <c r="AI30" s="202"/>
      <c r="AJ30" s="202"/>
      <c r="AK30" s="202"/>
      <c r="AL30" s="202"/>
      <c r="AM30" s="202"/>
      <c r="AN30" s="202"/>
      <c r="AO30" s="202"/>
      <c r="AP30" s="202"/>
      <c r="AQ30" s="202"/>
      <c r="AR30" s="202"/>
      <c r="AS30" s="202"/>
    </row>
    <row r="31" spans="2:49" ht="13.5" customHeight="1">
      <c r="B31" s="463">
        <v>5</v>
      </c>
      <c r="C31" s="217"/>
      <c r="D31" s="217"/>
      <c r="E31" s="217"/>
      <c r="F31" s="217"/>
      <c r="G31" s="217"/>
      <c r="H31" s="217"/>
      <c r="I31" s="217"/>
      <c r="J31" s="217"/>
      <c r="K31" s="217"/>
      <c r="L31" s="217"/>
      <c r="M31" s="456" t="s">
        <v>6</v>
      </c>
      <c r="N31" s="456"/>
      <c r="O31" s="497"/>
      <c r="P31" s="497"/>
      <c r="Q31" s="497"/>
      <c r="R31" s="497"/>
      <c r="S31" s="497"/>
      <c r="T31" s="497"/>
      <c r="U31" s="497"/>
      <c r="V31" s="497"/>
      <c r="W31" s="498"/>
      <c r="Z31" s="202"/>
      <c r="AA31" s="202"/>
      <c r="AB31" s="202"/>
      <c r="AC31" s="202"/>
      <c r="AD31" s="202"/>
      <c r="AE31" s="202"/>
      <c r="AF31" s="202"/>
      <c r="AG31" s="202"/>
      <c r="AH31" s="202"/>
      <c r="AI31" s="202"/>
      <c r="AJ31" s="202"/>
      <c r="AK31" s="202"/>
      <c r="AL31" s="202"/>
      <c r="AM31" s="202"/>
      <c r="AN31" s="202"/>
      <c r="AO31" s="202"/>
      <c r="AP31" s="202"/>
      <c r="AQ31" s="202"/>
      <c r="AR31" s="202"/>
      <c r="AS31" s="202"/>
      <c r="AT31" s="3"/>
      <c r="AU31" s="3"/>
      <c r="AV31" s="3"/>
      <c r="AW31" s="3"/>
    </row>
    <row r="32" spans="2:49" ht="13.5" customHeight="1">
      <c r="B32" s="463"/>
      <c r="C32" s="217"/>
      <c r="D32" s="217"/>
      <c r="E32" s="217"/>
      <c r="F32" s="217"/>
      <c r="G32" s="217"/>
      <c r="H32" s="217"/>
      <c r="I32" s="217"/>
      <c r="J32" s="217"/>
      <c r="K32" s="217"/>
      <c r="L32" s="217"/>
      <c r="M32" s="456"/>
      <c r="N32" s="456"/>
      <c r="O32" s="497"/>
      <c r="P32" s="497"/>
      <c r="Q32" s="497"/>
      <c r="R32" s="497"/>
      <c r="S32" s="497"/>
      <c r="T32" s="497"/>
      <c r="U32" s="497"/>
      <c r="V32" s="497"/>
      <c r="W32" s="498"/>
      <c r="Z32" s="202"/>
      <c r="AA32" s="202"/>
      <c r="AB32" s="202"/>
      <c r="AC32" s="202"/>
      <c r="AD32" s="202"/>
      <c r="AE32" s="202"/>
      <c r="AF32" s="202"/>
      <c r="AG32" s="202"/>
      <c r="AH32" s="202"/>
      <c r="AI32" s="202"/>
      <c r="AJ32" s="202"/>
      <c r="AK32" s="202"/>
      <c r="AL32" s="202"/>
      <c r="AM32" s="202"/>
      <c r="AN32" s="202"/>
      <c r="AO32" s="202"/>
      <c r="AP32" s="202"/>
      <c r="AQ32" s="202"/>
      <c r="AR32" s="202"/>
      <c r="AS32" s="202"/>
      <c r="AT32" s="9"/>
      <c r="AU32" s="9"/>
      <c r="AV32" s="9"/>
      <c r="AW32" s="9"/>
    </row>
    <row r="33" spans="2:45" ht="13.5" customHeight="1">
      <c r="B33" s="463"/>
      <c r="C33" s="217"/>
      <c r="D33" s="217"/>
      <c r="E33" s="217"/>
      <c r="F33" s="217"/>
      <c r="G33" s="217"/>
      <c r="H33" s="217"/>
      <c r="I33" s="217"/>
      <c r="J33" s="217"/>
      <c r="K33" s="217"/>
      <c r="L33" s="217"/>
      <c r="M33" s="456"/>
      <c r="N33" s="456"/>
      <c r="O33" s="497"/>
      <c r="P33" s="497"/>
      <c r="Q33" s="497"/>
      <c r="R33" s="497"/>
      <c r="S33" s="497"/>
      <c r="T33" s="497"/>
      <c r="U33" s="497"/>
      <c r="V33" s="497"/>
      <c r="W33" s="498"/>
      <c r="Z33" s="202"/>
      <c r="AA33" s="202"/>
      <c r="AB33" s="202"/>
      <c r="AC33" s="202"/>
      <c r="AD33" s="202"/>
      <c r="AE33" s="202"/>
      <c r="AF33" s="202"/>
      <c r="AG33" s="202"/>
      <c r="AH33" s="202"/>
      <c r="AI33" s="202"/>
      <c r="AJ33" s="202"/>
      <c r="AK33" s="202"/>
      <c r="AL33" s="202"/>
      <c r="AM33" s="202"/>
      <c r="AN33" s="202"/>
      <c r="AO33" s="202"/>
      <c r="AP33" s="202"/>
      <c r="AQ33" s="202"/>
      <c r="AR33" s="202"/>
      <c r="AS33" s="202"/>
    </row>
    <row r="34" spans="2:45" ht="13.5" customHeight="1">
      <c r="B34" s="453">
        <v>6</v>
      </c>
      <c r="C34" s="488"/>
      <c r="D34" s="489"/>
      <c r="E34" s="489"/>
      <c r="F34" s="489"/>
      <c r="G34" s="489"/>
      <c r="H34" s="489"/>
      <c r="I34" s="489"/>
      <c r="J34" s="489"/>
      <c r="K34" s="489"/>
      <c r="L34" s="490"/>
      <c r="M34" s="484" t="s">
        <v>6</v>
      </c>
      <c r="N34" s="485"/>
      <c r="O34" s="466"/>
      <c r="P34" s="467"/>
      <c r="Q34" s="467"/>
      <c r="R34" s="467"/>
      <c r="S34" s="467"/>
      <c r="T34" s="467"/>
      <c r="U34" s="467"/>
      <c r="V34" s="467"/>
      <c r="W34" s="468"/>
      <c r="Z34" s="202"/>
      <c r="AA34" s="202"/>
      <c r="AB34" s="202"/>
      <c r="AC34" s="202"/>
      <c r="AD34" s="202"/>
      <c r="AE34" s="202"/>
      <c r="AF34" s="202"/>
      <c r="AG34" s="202"/>
      <c r="AH34" s="202"/>
      <c r="AI34" s="202"/>
      <c r="AJ34" s="202"/>
      <c r="AK34" s="202"/>
      <c r="AL34" s="202"/>
      <c r="AM34" s="202"/>
      <c r="AN34" s="202"/>
      <c r="AO34" s="202"/>
      <c r="AP34" s="202"/>
      <c r="AQ34" s="202"/>
      <c r="AR34" s="202"/>
      <c r="AS34" s="202"/>
    </row>
    <row r="35" spans="2:45" ht="13.5" customHeight="1">
      <c r="B35" s="454"/>
      <c r="C35" s="491"/>
      <c r="D35" s="492"/>
      <c r="E35" s="492"/>
      <c r="F35" s="492"/>
      <c r="G35" s="492"/>
      <c r="H35" s="492"/>
      <c r="I35" s="492"/>
      <c r="J35" s="492"/>
      <c r="K35" s="492"/>
      <c r="L35" s="493"/>
      <c r="M35" s="459"/>
      <c r="N35" s="460"/>
      <c r="O35" s="469"/>
      <c r="P35" s="470"/>
      <c r="Q35" s="470"/>
      <c r="R35" s="470"/>
      <c r="S35" s="470"/>
      <c r="T35" s="470"/>
      <c r="U35" s="470"/>
      <c r="V35" s="470"/>
      <c r="W35" s="471"/>
      <c r="Z35" s="202"/>
      <c r="AA35" s="202"/>
      <c r="AB35" s="202"/>
      <c r="AC35" s="202"/>
      <c r="AD35" s="202"/>
      <c r="AE35" s="202"/>
      <c r="AF35" s="202"/>
      <c r="AG35" s="202"/>
      <c r="AH35" s="202"/>
      <c r="AI35" s="202"/>
      <c r="AJ35" s="202"/>
      <c r="AK35" s="202"/>
      <c r="AL35" s="202"/>
      <c r="AM35" s="202"/>
      <c r="AN35" s="202"/>
      <c r="AO35" s="202"/>
      <c r="AP35" s="202"/>
      <c r="AQ35" s="202"/>
      <c r="AR35" s="202"/>
      <c r="AS35" s="202"/>
    </row>
    <row r="36" spans="2:45" ht="13.5" customHeight="1" thickBot="1">
      <c r="B36" s="455"/>
      <c r="C36" s="494"/>
      <c r="D36" s="495"/>
      <c r="E36" s="495"/>
      <c r="F36" s="495"/>
      <c r="G36" s="495"/>
      <c r="H36" s="495"/>
      <c r="I36" s="495"/>
      <c r="J36" s="495"/>
      <c r="K36" s="495"/>
      <c r="L36" s="496"/>
      <c r="M36" s="486"/>
      <c r="N36" s="487"/>
      <c r="O36" s="472"/>
      <c r="P36" s="473"/>
      <c r="Q36" s="473"/>
      <c r="R36" s="473"/>
      <c r="S36" s="473"/>
      <c r="T36" s="473"/>
      <c r="U36" s="473"/>
      <c r="V36" s="473"/>
      <c r="W36" s="474"/>
      <c r="Z36" s="202"/>
      <c r="AA36" s="202"/>
      <c r="AB36" s="202"/>
      <c r="AC36" s="202"/>
      <c r="AD36" s="202"/>
      <c r="AE36" s="202"/>
      <c r="AF36" s="202"/>
      <c r="AG36" s="202"/>
      <c r="AH36" s="202"/>
      <c r="AI36" s="202"/>
      <c r="AJ36" s="202"/>
      <c r="AK36" s="202"/>
      <c r="AL36" s="202"/>
      <c r="AM36" s="202"/>
      <c r="AN36" s="202"/>
      <c r="AO36" s="202"/>
      <c r="AP36" s="202"/>
      <c r="AQ36" s="202"/>
      <c r="AR36" s="202"/>
      <c r="AS36" s="202"/>
    </row>
    <row r="37" spans="2:45">
      <c r="Z37" s="202"/>
      <c r="AA37" s="202"/>
      <c r="AB37" s="202"/>
      <c r="AC37" s="202"/>
      <c r="AD37" s="202"/>
      <c r="AE37" s="202"/>
      <c r="AF37" s="202"/>
      <c r="AG37" s="202"/>
      <c r="AH37" s="202"/>
      <c r="AI37" s="202"/>
      <c r="AJ37" s="202"/>
      <c r="AK37" s="202"/>
      <c r="AL37" s="202"/>
      <c r="AM37" s="202"/>
      <c r="AN37" s="202"/>
      <c r="AO37" s="202"/>
      <c r="AP37" s="202"/>
      <c r="AQ37" s="202"/>
      <c r="AR37" s="202"/>
      <c r="AS37" s="202"/>
    </row>
    <row r="38" spans="2:45">
      <c r="Z38" s="202"/>
      <c r="AA38" s="202"/>
      <c r="AB38" s="202"/>
      <c r="AC38" s="202"/>
      <c r="AD38" s="202"/>
      <c r="AE38" s="202"/>
      <c r="AF38" s="202"/>
      <c r="AG38" s="202"/>
      <c r="AH38" s="202"/>
      <c r="AI38" s="202"/>
      <c r="AJ38" s="202"/>
      <c r="AK38" s="202"/>
      <c r="AL38" s="202"/>
      <c r="AM38" s="202"/>
      <c r="AN38" s="202"/>
      <c r="AO38" s="202"/>
      <c r="AP38" s="202"/>
      <c r="AQ38" s="202"/>
      <c r="AR38" s="202"/>
      <c r="AS38" s="202"/>
    </row>
    <row r="39" spans="2:45"/>
    <row r="40" spans="2:45"/>
    <row r="41" spans="2:45">
      <c r="P41" s="32"/>
      <c r="Q41" s="10"/>
      <c r="R41" s="10"/>
      <c r="S41" s="10"/>
      <c r="T41" s="10"/>
      <c r="U41" s="10"/>
      <c r="V41" s="10"/>
      <c r="W41" s="10"/>
      <c r="X41" s="10"/>
      <c r="Y41" s="36"/>
      <c r="Z41" s="36"/>
    </row>
    <row r="42" spans="2:45" hidden="1"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</row>
    <row r="43" spans="2:45" hidden="1"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</row>
  </sheetData>
  <mergeCells count="35">
    <mergeCell ref="O18:W18"/>
    <mergeCell ref="Z8:AS38"/>
    <mergeCell ref="O34:W36"/>
    <mergeCell ref="C25:L27"/>
    <mergeCell ref="C22:L24"/>
    <mergeCell ref="C19:L21"/>
    <mergeCell ref="M34:N36"/>
    <mergeCell ref="C34:L36"/>
    <mergeCell ref="O25:W27"/>
    <mergeCell ref="O22:W24"/>
    <mergeCell ref="O19:W21"/>
    <mergeCell ref="O31:W33"/>
    <mergeCell ref="O28:W30"/>
    <mergeCell ref="B34:B36"/>
    <mergeCell ref="M25:N27"/>
    <mergeCell ref="M22:N24"/>
    <mergeCell ref="M19:N21"/>
    <mergeCell ref="B16:G16"/>
    <mergeCell ref="B18:L18"/>
    <mergeCell ref="M18:N18"/>
    <mergeCell ref="B25:B27"/>
    <mergeCell ref="B22:B24"/>
    <mergeCell ref="B19:B21"/>
    <mergeCell ref="B31:B33"/>
    <mergeCell ref="C31:L33"/>
    <mergeCell ref="M31:N33"/>
    <mergeCell ref="B28:B30"/>
    <mergeCell ref="C28:L30"/>
    <mergeCell ref="M28:N30"/>
    <mergeCell ref="B4:G4"/>
    <mergeCell ref="B2:W2"/>
    <mergeCell ref="B6:L6"/>
    <mergeCell ref="M6:W6"/>
    <mergeCell ref="B7:L14"/>
    <mergeCell ref="M7:W14"/>
  </mergeCells>
  <phoneticPr fontId="3" type="noConversion"/>
  <dataValidations count="1">
    <dataValidation type="list" allowBlank="1" showInputMessage="1" showErrorMessage="1" sqref="M34 M25 M19 M22 M31 M28">
      <formula1>"예, 아니오"</formula1>
    </dataValidation>
  </dataValidations>
  <printOptions headings="1" gridLines="1"/>
  <pageMargins left="0.25" right="0.25" top="0.75" bottom="0.75" header="0.3" footer="0.3"/>
  <pageSetup paperSize="9" orientation="portrait" r:id="rId1"/>
  <colBreaks count="1" manualBreakCount="1">
    <brk id="24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153"/>
  <sheetViews>
    <sheetView showGridLines="0" showRowColHeaders="0" zoomScaleNormal="100" zoomScaleSheetLayoutView="130" workbookViewId="0">
      <selection activeCell="Z7" sqref="Z7:AS48"/>
    </sheetView>
  </sheetViews>
  <sheetFormatPr defaultColWidth="0" defaultRowHeight="16.5" zeroHeight="1"/>
  <cols>
    <col min="1" max="1" width="2" customWidth="1"/>
    <col min="2" max="2" width="3.625" customWidth="1"/>
    <col min="3" max="24" width="3.5" customWidth="1"/>
    <col min="25" max="44" width="3.625" style="35" customWidth="1"/>
    <col min="45" max="45" width="3.75" style="35" customWidth="1"/>
    <col min="46" max="56" width="9" style="35" hidden="1" customWidth="1"/>
    <col min="57" max="16384" width="9" hidden="1"/>
  </cols>
  <sheetData>
    <row r="1" spans="2:56" ht="17.25" customHeight="1" thickBot="1"/>
    <row r="2" spans="2:56" ht="27" customHeight="1" thickBot="1">
      <c r="B2" s="144" t="s">
        <v>119</v>
      </c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45"/>
      <c r="T2" s="145"/>
      <c r="U2" s="145"/>
      <c r="V2" s="145"/>
      <c r="W2" s="146"/>
      <c r="Z2" s="25" t="s">
        <v>97</v>
      </c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</row>
    <row r="3" spans="2:56" ht="12" customHeight="1" thickBot="1"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</row>
    <row r="4" spans="2:56" ht="21.75" customHeight="1">
      <c r="B4" s="529" t="s">
        <v>87</v>
      </c>
      <c r="C4" s="530"/>
      <c r="D4" s="530"/>
      <c r="E4" s="530"/>
      <c r="F4" s="527" t="s">
        <v>11</v>
      </c>
      <c r="G4" s="527"/>
      <c r="H4" s="527"/>
      <c r="I4" s="525" t="s">
        <v>153</v>
      </c>
      <c r="J4" s="525"/>
      <c r="K4" s="525"/>
      <c r="L4" s="523" t="s">
        <v>12</v>
      </c>
      <c r="M4" s="523"/>
      <c r="N4" s="523"/>
      <c r="O4" s="519">
        <v>2.5</v>
      </c>
      <c r="P4" s="519"/>
      <c r="Q4" s="519"/>
      <c r="R4" s="523" t="s">
        <v>4</v>
      </c>
      <c r="S4" s="523"/>
      <c r="T4" s="523"/>
      <c r="U4" s="519" t="s">
        <v>113</v>
      </c>
      <c r="V4" s="519"/>
      <c r="W4" s="520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</row>
    <row r="5" spans="2:56" ht="21.75" customHeight="1">
      <c r="B5" s="531"/>
      <c r="C5" s="124"/>
      <c r="D5" s="124"/>
      <c r="E5" s="124"/>
      <c r="F5" s="528"/>
      <c r="G5" s="528"/>
      <c r="H5" s="528"/>
      <c r="I5" s="526"/>
      <c r="J5" s="526"/>
      <c r="K5" s="526"/>
      <c r="L5" s="524"/>
      <c r="M5" s="524"/>
      <c r="N5" s="524"/>
      <c r="O5" s="521"/>
      <c r="P5" s="521"/>
      <c r="Q5" s="521"/>
      <c r="R5" s="524"/>
      <c r="S5" s="524"/>
      <c r="T5" s="524"/>
      <c r="U5" s="521"/>
      <c r="V5" s="521"/>
      <c r="W5" s="522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</row>
    <row r="6" spans="2:56" ht="21.75" customHeight="1">
      <c r="B6" s="531"/>
      <c r="C6" s="124"/>
      <c r="D6" s="124"/>
      <c r="E6" s="124"/>
      <c r="F6" s="528"/>
      <c r="G6" s="528"/>
      <c r="H6" s="528"/>
      <c r="I6" s="526"/>
      <c r="J6" s="526"/>
      <c r="K6" s="526"/>
      <c r="L6" s="524"/>
      <c r="M6" s="524"/>
      <c r="N6" s="524"/>
      <c r="O6" s="521"/>
      <c r="P6" s="521"/>
      <c r="Q6" s="521"/>
      <c r="R6" s="524"/>
      <c r="S6" s="524"/>
      <c r="T6" s="524"/>
      <c r="U6" s="521"/>
      <c r="V6" s="521"/>
      <c r="W6" s="522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</row>
    <row r="7" spans="2:56" ht="21.75" customHeight="1">
      <c r="B7" s="531"/>
      <c r="C7" s="124"/>
      <c r="D7" s="124"/>
      <c r="E7" s="124"/>
      <c r="F7" s="528"/>
      <c r="G7" s="528"/>
      <c r="H7" s="528"/>
      <c r="I7" s="526"/>
      <c r="J7" s="526"/>
      <c r="K7" s="526"/>
      <c r="L7" s="524"/>
      <c r="M7" s="524"/>
      <c r="N7" s="524"/>
      <c r="O7" s="521"/>
      <c r="P7" s="521"/>
      <c r="Q7" s="521"/>
      <c r="R7" s="524"/>
      <c r="S7" s="524"/>
      <c r="T7" s="524"/>
      <c r="U7" s="521"/>
      <c r="V7" s="521"/>
      <c r="W7" s="522"/>
      <c r="Y7" s="36"/>
      <c r="Z7" s="127" t="s">
        <v>179</v>
      </c>
      <c r="AA7" s="202"/>
      <c r="AB7" s="202"/>
      <c r="AC7" s="202"/>
      <c r="AD7" s="202"/>
      <c r="AE7" s="202"/>
      <c r="AF7" s="202"/>
      <c r="AG7" s="202"/>
      <c r="AH7" s="202"/>
      <c r="AI7" s="202"/>
      <c r="AJ7" s="202"/>
      <c r="AK7" s="202"/>
      <c r="AL7" s="202"/>
      <c r="AM7" s="202"/>
      <c r="AN7" s="202"/>
      <c r="AO7" s="202"/>
      <c r="AP7" s="202"/>
      <c r="AQ7" s="202"/>
      <c r="AR7" s="202"/>
      <c r="AS7" s="202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</row>
    <row r="8" spans="2:56" ht="21.75" customHeight="1">
      <c r="B8" s="531"/>
      <c r="C8" s="124"/>
      <c r="D8" s="124"/>
      <c r="E8" s="124"/>
      <c r="F8" s="524" t="s">
        <v>84</v>
      </c>
      <c r="G8" s="524"/>
      <c r="H8" s="524"/>
      <c r="I8" s="526" t="s">
        <v>18</v>
      </c>
      <c r="J8" s="526"/>
      <c r="K8" s="526"/>
      <c r="L8" s="524" t="s">
        <v>13</v>
      </c>
      <c r="M8" s="524"/>
      <c r="N8" s="524"/>
      <c r="O8" s="526" t="s">
        <v>27</v>
      </c>
      <c r="P8" s="526"/>
      <c r="Q8" s="526"/>
      <c r="R8" s="524" t="s">
        <v>86</v>
      </c>
      <c r="S8" s="524"/>
      <c r="T8" s="524"/>
      <c r="U8" s="526" t="s">
        <v>175</v>
      </c>
      <c r="V8" s="526"/>
      <c r="W8" s="536"/>
      <c r="Z8" s="202"/>
      <c r="AA8" s="202"/>
      <c r="AB8" s="202"/>
      <c r="AC8" s="202"/>
      <c r="AD8" s="202"/>
      <c r="AE8" s="202"/>
      <c r="AF8" s="202"/>
      <c r="AG8" s="202"/>
      <c r="AH8" s="202"/>
      <c r="AI8" s="202"/>
      <c r="AJ8" s="202"/>
      <c r="AK8" s="202"/>
      <c r="AL8" s="202"/>
      <c r="AM8" s="202"/>
      <c r="AN8" s="202"/>
      <c r="AO8" s="202"/>
      <c r="AP8" s="202"/>
      <c r="AQ8" s="202"/>
      <c r="AR8" s="202"/>
      <c r="AS8" s="202"/>
      <c r="AT8"/>
      <c r="AU8"/>
      <c r="AV8"/>
      <c r="AW8"/>
      <c r="AX8"/>
      <c r="AY8"/>
      <c r="AZ8"/>
      <c r="BA8"/>
      <c r="BB8"/>
      <c r="BC8"/>
      <c r="BD8"/>
    </row>
    <row r="9" spans="2:56" ht="21.75" customHeight="1">
      <c r="B9" s="531"/>
      <c r="C9" s="124"/>
      <c r="D9" s="124"/>
      <c r="E9" s="124"/>
      <c r="F9" s="524"/>
      <c r="G9" s="524"/>
      <c r="H9" s="524"/>
      <c r="I9" s="526"/>
      <c r="J9" s="526"/>
      <c r="K9" s="526"/>
      <c r="L9" s="524"/>
      <c r="M9" s="524"/>
      <c r="N9" s="524"/>
      <c r="O9" s="526"/>
      <c r="P9" s="526"/>
      <c r="Q9" s="526"/>
      <c r="R9" s="524"/>
      <c r="S9" s="524"/>
      <c r="T9" s="524"/>
      <c r="U9" s="526"/>
      <c r="V9" s="526"/>
      <c r="W9" s="536"/>
      <c r="Y9" s="36"/>
      <c r="Z9" s="202"/>
      <c r="AA9" s="202"/>
      <c r="AB9" s="202"/>
      <c r="AC9" s="202"/>
      <c r="AD9" s="202"/>
      <c r="AE9" s="202"/>
      <c r="AF9" s="202"/>
      <c r="AG9" s="202"/>
      <c r="AH9" s="202"/>
      <c r="AI9" s="202"/>
      <c r="AJ9" s="202"/>
      <c r="AK9" s="202"/>
      <c r="AL9" s="202"/>
      <c r="AM9" s="202"/>
      <c r="AN9" s="202"/>
      <c r="AO9" s="202"/>
      <c r="AP9" s="202"/>
      <c r="AQ9" s="202"/>
      <c r="AR9" s="202"/>
      <c r="AS9" s="202"/>
      <c r="AT9"/>
      <c r="AU9"/>
      <c r="AV9"/>
      <c r="AW9"/>
      <c r="AX9"/>
      <c r="AY9"/>
      <c r="AZ9"/>
      <c r="BA9"/>
      <c r="BB9"/>
      <c r="BC9"/>
      <c r="BD9"/>
    </row>
    <row r="10" spans="2:56" ht="21.75" customHeight="1">
      <c r="B10" s="531"/>
      <c r="C10" s="124"/>
      <c r="D10" s="124"/>
      <c r="E10" s="124"/>
      <c r="F10" s="524"/>
      <c r="G10" s="524"/>
      <c r="H10" s="524"/>
      <c r="I10" s="526"/>
      <c r="J10" s="526"/>
      <c r="K10" s="526"/>
      <c r="L10" s="524"/>
      <c r="M10" s="524"/>
      <c r="N10" s="524"/>
      <c r="O10" s="526"/>
      <c r="P10" s="526"/>
      <c r="Q10" s="526"/>
      <c r="R10" s="524"/>
      <c r="S10" s="524"/>
      <c r="T10" s="524"/>
      <c r="U10" s="537"/>
      <c r="V10" s="538"/>
      <c r="W10" s="539"/>
      <c r="Y10" s="36"/>
      <c r="Z10" s="202"/>
      <c r="AA10" s="202"/>
      <c r="AB10" s="202"/>
      <c r="AC10" s="202"/>
      <c r="AD10" s="202"/>
      <c r="AE10" s="202"/>
      <c r="AF10" s="202"/>
      <c r="AG10" s="202"/>
      <c r="AH10" s="202"/>
      <c r="AI10" s="202"/>
      <c r="AJ10" s="202"/>
      <c r="AK10" s="202"/>
      <c r="AL10" s="202"/>
      <c r="AM10" s="202"/>
      <c r="AN10" s="202"/>
      <c r="AO10" s="202"/>
      <c r="AP10" s="202"/>
      <c r="AQ10" s="202"/>
      <c r="AR10" s="202"/>
      <c r="AS10" s="202"/>
      <c r="AT10"/>
      <c r="AU10"/>
      <c r="AV10"/>
      <c r="AW10"/>
      <c r="AX10"/>
      <c r="AY10"/>
      <c r="AZ10"/>
      <c r="BA10"/>
      <c r="BB10"/>
      <c r="BC10"/>
      <c r="BD10"/>
    </row>
    <row r="11" spans="2:56" ht="21.75" customHeight="1" thickBot="1">
      <c r="B11" s="532"/>
      <c r="C11" s="533"/>
      <c r="D11" s="533"/>
      <c r="E11" s="533"/>
      <c r="F11" s="534"/>
      <c r="G11" s="534"/>
      <c r="H11" s="534"/>
      <c r="I11" s="535"/>
      <c r="J11" s="535"/>
      <c r="K11" s="535"/>
      <c r="L11" s="534"/>
      <c r="M11" s="534"/>
      <c r="N11" s="534"/>
      <c r="O11" s="535"/>
      <c r="P11" s="535"/>
      <c r="Q11" s="535"/>
      <c r="R11" s="534"/>
      <c r="S11" s="534"/>
      <c r="T11" s="534"/>
      <c r="U11" s="540"/>
      <c r="V11" s="541"/>
      <c r="W11" s="542"/>
      <c r="Y11" s="36"/>
      <c r="Z11" s="202"/>
      <c r="AA11" s="202"/>
      <c r="AB11" s="202"/>
      <c r="AC11" s="202"/>
      <c r="AD11" s="202"/>
      <c r="AE11" s="202"/>
      <c r="AF11" s="202"/>
      <c r="AG11" s="202"/>
      <c r="AH11" s="202"/>
      <c r="AI11" s="202"/>
      <c r="AJ11" s="202"/>
      <c r="AK11" s="202"/>
      <c r="AL11" s="202"/>
      <c r="AM11" s="202"/>
      <c r="AN11" s="202"/>
      <c r="AO11" s="202"/>
      <c r="AP11" s="202"/>
      <c r="AQ11" s="202"/>
      <c r="AR11" s="202"/>
      <c r="AS11" s="202"/>
      <c r="AT11"/>
      <c r="AU11"/>
      <c r="AV11"/>
      <c r="AW11"/>
      <c r="AX11"/>
      <c r="AY11"/>
      <c r="AZ11"/>
      <c r="BA11"/>
      <c r="BB11"/>
      <c r="BC11"/>
      <c r="BD11"/>
    </row>
    <row r="12" spans="2:56" ht="9.75" customHeight="1" thickBot="1">
      <c r="B12" s="11"/>
      <c r="C12" s="11"/>
      <c r="D12" s="11"/>
      <c r="E12" s="11"/>
      <c r="F12" s="12"/>
      <c r="G12" s="12"/>
      <c r="H12" s="12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Y12" s="36"/>
      <c r="Z12" s="202"/>
      <c r="AA12" s="202"/>
      <c r="AB12" s="202"/>
      <c r="AC12" s="202"/>
      <c r="AD12" s="202"/>
      <c r="AE12" s="202"/>
      <c r="AF12" s="202"/>
      <c r="AG12" s="202"/>
      <c r="AH12" s="202"/>
      <c r="AI12" s="202"/>
      <c r="AJ12" s="202"/>
      <c r="AK12" s="202"/>
      <c r="AL12" s="202"/>
      <c r="AM12" s="202"/>
      <c r="AN12" s="202"/>
      <c r="AO12" s="202"/>
      <c r="AP12" s="202"/>
      <c r="AQ12" s="202"/>
      <c r="AR12" s="202"/>
      <c r="AS12" s="202"/>
      <c r="AT12" s="36"/>
      <c r="AU12" s="36"/>
      <c r="AV12" s="36"/>
      <c r="AW12" s="36"/>
      <c r="AX12" s="36"/>
      <c r="AY12" s="36"/>
      <c r="AZ12" s="36"/>
      <c r="BA12" s="36"/>
      <c r="BB12" s="36"/>
      <c r="BC12" s="36"/>
      <c r="BD12" s="36"/>
    </row>
    <row r="13" spans="2:56" ht="21.75" customHeight="1">
      <c r="B13" s="529" t="s">
        <v>95</v>
      </c>
      <c r="C13" s="530"/>
      <c r="D13" s="530"/>
      <c r="E13" s="530"/>
      <c r="F13" s="527" t="s">
        <v>11</v>
      </c>
      <c r="G13" s="527"/>
      <c r="H13" s="527"/>
      <c r="I13" s="525" t="s">
        <v>114</v>
      </c>
      <c r="J13" s="525"/>
      <c r="K13" s="525"/>
      <c r="L13" s="523" t="s">
        <v>12</v>
      </c>
      <c r="M13" s="523"/>
      <c r="N13" s="523"/>
      <c r="O13" s="519">
        <v>1000</v>
      </c>
      <c r="P13" s="519"/>
      <c r="Q13" s="519"/>
      <c r="R13" s="523" t="s">
        <v>4</v>
      </c>
      <c r="S13" s="523"/>
      <c r="T13" s="523"/>
      <c r="U13" s="519" t="s">
        <v>115</v>
      </c>
      <c r="V13" s="519"/>
      <c r="W13" s="520"/>
      <c r="Z13" s="202"/>
      <c r="AA13" s="202"/>
      <c r="AB13" s="202"/>
      <c r="AC13" s="202"/>
      <c r="AD13" s="202"/>
      <c r="AE13" s="202"/>
      <c r="AF13" s="202"/>
      <c r="AG13" s="202"/>
      <c r="AH13" s="202"/>
      <c r="AI13" s="202"/>
      <c r="AJ13" s="202"/>
      <c r="AK13" s="202"/>
      <c r="AL13" s="202"/>
      <c r="AM13" s="202"/>
      <c r="AN13" s="202"/>
      <c r="AO13" s="202"/>
      <c r="AP13" s="202"/>
      <c r="AQ13" s="202"/>
      <c r="AR13" s="202"/>
      <c r="AS13" s="202"/>
    </row>
    <row r="14" spans="2:56" ht="21.75" customHeight="1">
      <c r="B14" s="531"/>
      <c r="C14" s="124"/>
      <c r="D14" s="124"/>
      <c r="E14" s="124"/>
      <c r="F14" s="528"/>
      <c r="G14" s="528"/>
      <c r="H14" s="528"/>
      <c r="I14" s="526"/>
      <c r="J14" s="526"/>
      <c r="K14" s="526"/>
      <c r="L14" s="524"/>
      <c r="M14" s="524"/>
      <c r="N14" s="524"/>
      <c r="O14" s="521"/>
      <c r="P14" s="521"/>
      <c r="Q14" s="521"/>
      <c r="R14" s="524"/>
      <c r="S14" s="524"/>
      <c r="T14" s="524"/>
      <c r="U14" s="521"/>
      <c r="V14" s="521"/>
      <c r="W14" s="522"/>
      <c r="Z14" s="202"/>
      <c r="AA14" s="202"/>
      <c r="AB14" s="202"/>
      <c r="AC14" s="202"/>
      <c r="AD14" s="202"/>
      <c r="AE14" s="202"/>
      <c r="AF14" s="202"/>
      <c r="AG14" s="202"/>
      <c r="AH14" s="202"/>
      <c r="AI14" s="202"/>
      <c r="AJ14" s="202"/>
      <c r="AK14" s="202"/>
      <c r="AL14" s="202"/>
      <c r="AM14" s="202"/>
      <c r="AN14" s="202"/>
      <c r="AO14" s="202"/>
      <c r="AP14" s="202"/>
      <c r="AQ14" s="202"/>
      <c r="AR14" s="202"/>
      <c r="AS14" s="202"/>
    </row>
    <row r="15" spans="2:56" ht="21.75" customHeight="1">
      <c r="B15" s="531"/>
      <c r="C15" s="124"/>
      <c r="D15" s="124"/>
      <c r="E15" s="124"/>
      <c r="F15" s="528"/>
      <c r="G15" s="528"/>
      <c r="H15" s="528"/>
      <c r="I15" s="526"/>
      <c r="J15" s="526"/>
      <c r="K15" s="526"/>
      <c r="L15" s="524"/>
      <c r="M15" s="524"/>
      <c r="N15" s="524"/>
      <c r="O15" s="521"/>
      <c r="P15" s="521"/>
      <c r="Q15" s="521"/>
      <c r="R15" s="524"/>
      <c r="S15" s="524"/>
      <c r="T15" s="524"/>
      <c r="U15" s="521"/>
      <c r="V15" s="521"/>
      <c r="W15" s="522"/>
      <c r="Z15" s="202"/>
      <c r="AA15" s="202"/>
      <c r="AB15" s="202"/>
      <c r="AC15" s="202"/>
      <c r="AD15" s="202"/>
      <c r="AE15" s="202"/>
      <c r="AF15" s="202"/>
      <c r="AG15" s="202"/>
      <c r="AH15" s="202"/>
      <c r="AI15" s="202"/>
      <c r="AJ15" s="202"/>
      <c r="AK15" s="202"/>
      <c r="AL15" s="202"/>
      <c r="AM15" s="202"/>
      <c r="AN15" s="202"/>
      <c r="AO15" s="202"/>
      <c r="AP15" s="202"/>
      <c r="AQ15" s="202"/>
      <c r="AR15" s="202"/>
      <c r="AS15" s="202"/>
    </row>
    <row r="16" spans="2:56" ht="21.75" customHeight="1">
      <c r="B16" s="531"/>
      <c r="C16" s="124"/>
      <c r="D16" s="124"/>
      <c r="E16" s="124"/>
      <c r="F16" s="528"/>
      <c r="G16" s="528"/>
      <c r="H16" s="528"/>
      <c r="I16" s="526"/>
      <c r="J16" s="526"/>
      <c r="K16" s="526"/>
      <c r="L16" s="524"/>
      <c r="M16" s="524"/>
      <c r="N16" s="524"/>
      <c r="O16" s="521"/>
      <c r="P16" s="521"/>
      <c r="Q16" s="521"/>
      <c r="R16" s="524"/>
      <c r="S16" s="524"/>
      <c r="T16" s="524"/>
      <c r="U16" s="521"/>
      <c r="V16" s="521"/>
      <c r="W16" s="522"/>
      <c r="Y16" s="36"/>
      <c r="Z16" s="202"/>
      <c r="AA16" s="202"/>
      <c r="AB16" s="202"/>
      <c r="AC16" s="202"/>
      <c r="AD16" s="202"/>
      <c r="AE16" s="202"/>
      <c r="AF16" s="202"/>
      <c r="AG16" s="202"/>
      <c r="AH16" s="202"/>
      <c r="AI16" s="202"/>
      <c r="AJ16" s="202"/>
      <c r="AK16" s="202"/>
      <c r="AL16" s="202"/>
      <c r="AM16" s="202"/>
      <c r="AN16" s="202"/>
      <c r="AO16" s="202"/>
      <c r="AP16" s="202"/>
      <c r="AQ16" s="202"/>
      <c r="AR16" s="202"/>
      <c r="AS16" s="202"/>
      <c r="AT16" s="36"/>
      <c r="AU16" s="36"/>
      <c r="AV16" s="36"/>
      <c r="AW16" s="36"/>
      <c r="AX16" s="36"/>
      <c r="AY16" s="36"/>
      <c r="AZ16" s="36"/>
      <c r="BA16" s="36"/>
      <c r="BB16" s="36"/>
      <c r="BC16" s="36"/>
      <c r="BD16" s="36"/>
    </row>
    <row r="17" spans="2:56" ht="21.75" customHeight="1">
      <c r="B17" s="531"/>
      <c r="C17" s="124"/>
      <c r="D17" s="124"/>
      <c r="E17" s="124"/>
      <c r="F17" s="524" t="s">
        <v>84</v>
      </c>
      <c r="G17" s="524"/>
      <c r="H17" s="524"/>
      <c r="I17" s="526" t="s">
        <v>24</v>
      </c>
      <c r="J17" s="526"/>
      <c r="K17" s="526"/>
      <c r="L17" s="524" t="s">
        <v>13</v>
      </c>
      <c r="M17" s="524"/>
      <c r="N17" s="524"/>
      <c r="O17" s="526" t="s">
        <v>94</v>
      </c>
      <c r="P17" s="526"/>
      <c r="Q17" s="526"/>
      <c r="R17" s="524" t="s">
        <v>86</v>
      </c>
      <c r="S17" s="524"/>
      <c r="T17" s="524"/>
      <c r="U17" s="526" t="s">
        <v>175</v>
      </c>
      <c r="V17" s="526"/>
      <c r="W17" s="536"/>
      <c r="Z17" s="202"/>
      <c r="AA17" s="202"/>
      <c r="AB17" s="202"/>
      <c r="AC17" s="202"/>
      <c r="AD17" s="202"/>
      <c r="AE17" s="202"/>
      <c r="AF17" s="202"/>
      <c r="AG17" s="202"/>
      <c r="AH17" s="202"/>
      <c r="AI17" s="202"/>
      <c r="AJ17" s="202"/>
      <c r="AK17" s="202"/>
      <c r="AL17" s="202"/>
      <c r="AM17" s="202"/>
      <c r="AN17" s="202"/>
      <c r="AO17" s="202"/>
      <c r="AP17" s="202"/>
      <c r="AQ17" s="202"/>
      <c r="AR17" s="202"/>
      <c r="AS17" s="202"/>
      <c r="AT17"/>
      <c r="AU17"/>
      <c r="AV17"/>
      <c r="AW17"/>
      <c r="AX17"/>
      <c r="AY17"/>
      <c r="AZ17"/>
      <c r="BA17"/>
      <c r="BB17"/>
      <c r="BC17"/>
      <c r="BD17"/>
    </row>
    <row r="18" spans="2:56" ht="21.75" customHeight="1">
      <c r="B18" s="531"/>
      <c r="C18" s="124"/>
      <c r="D18" s="124"/>
      <c r="E18" s="124"/>
      <c r="F18" s="524"/>
      <c r="G18" s="524"/>
      <c r="H18" s="524"/>
      <c r="I18" s="526"/>
      <c r="J18" s="526"/>
      <c r="K18" s="526"/>
      <c r="L18" s="524"/>
      <c r="M18" s="524"/>
      <c r="N18" s="524"/>
      <c r="O18" s="526"/>
      <c r="P18" s="526"/>
      <c r="Q18" s="526"/>
      <c r="R18" s="524"/>
      <c r="S18" s="524"/>
      <c r="T18" s="524"/>
      <c r="U18" s="526"/>
      <c r="V18" s="526"/>
      <c r="W18" s="536"/>
      <c r="Y18" s="36"/>
      <c r="Z18" s="202"/>
      <c r="AA18" s="202"/>
      <c r="AB18" s="202"/>
      <c r="AC18" s="202"/>
      <c r="AD18" s="202"/>
      <c r="AE18" s="202"/>
      <c r="AF18" s="202"/>
      <c r="AG18" s="202"/>
      <c r="AH18" s="202"/>
      <c r="AI18" s="202"/>
      <c r="AJ18" s="202"/>
      <c r="AK18" s="202"/>
      <c r="AL18" s="202"/>
      <c r="AM18" s="202"/>
      <c r="AN18" s="202"/>
      <c r="AO18" s="202"/>
      <c r="AP18" s="202"/>
      <c r="AQ18" s="202"/>
      <c r="AR18" s="202"/>
      <c r="AS18" s="202"/>
      <c r="AT18"/>
      <c r="AU18"/>
      <c r="AV18"/>
      <c r="AW18"/>
      <c r="AX18"/>
      <c r="AY18"/>
      <c r="AZ18"/>
      <c r="BA18"/>
      <c r="BB18"/>
      <c r="BC18"/>
      <c r="BD18"/>
    </row>
    <row r="19" spans="2:56" ht="21.75" customHeight="1">
      <c r="B19" s="531"/>
      <c r="C19" s="124"/>
      <c r="D19" s="124"/>
      <c r="E19" s="124"/>
      <c r="F19" s="524"/>
      <c r="G19" s="524"/>
      <c r="H19" s="524"/>
      <c r="I19" s="526"/>
      <c r="J19" s="526"/>
      <c r="K19" s="526"/>
      <c r="L19" s="524"/>
      <c r="M19" s="524"/>
      <c r="N19" s="524"/>
      <c r="O19" s="526"/>
      <c r="P19" s="526"/>
      <c r="Q19" s="526"/>
      <c r="R19" s="524"/>
      <c r="S19" s="524"/>
      <c r="T19" s="524"/>
      <c r="U19" s="537"/>
      <c r="V19" s="538"/>
      <c r="W19" s="539"/>
      <c r="Y19" s="36"/>
      <c r="Z19" s="202"/>
      <c r="AA19" s="202"/>
      <c r="AB19" s="202"/>
      <c r="AC19" s="202"/>
      <c r="AD19" s="202"/>
      <c r="AE19" s="202"/>
      <c r="AF19" s="202"/>
      <c r="AG19" s="202"/>
      <c r="AH19" s="202"/>
      <c r="AI19" s="202"/>
      <c r="AJ19" s="202"/>
      <c r="AK19" s="202"/>
      <c r="AL19" s="202"/>
      <c r="AM19" s="202"/>
      <c r="AN19" s="202"/>
      <c r="AO19" s="202"/>
      <c r="AP19" s="202"/>
      <c r="AQ19" s="202"/>
      <c r="AR19" s="202"/>
      <c r="AS19" s="202"/>
      <c r="AT19"/>
      <c r="AU19"/>
      <c r="AV19"/>
      <c r="AW19"/>
      <c r="AX19"/>
      <c r="AY19"/>
      <c r="AZ19"/>
      <c r="BA19"/>
      <c r="BB19"/>
      <c r="BC19"/>
      <c r="BD19"/>
    </row>
    <row r="20" spans="2:56" ht="21.75" customHeight="1" thickBot="1">
      <c r="B20" s="532"/>
      <c r="C20" s="533"/>
      <c r="D20" s="533"/>
      <c r="E20" s="533"/>
      <c r="F20" s="534"/>
      <c r="G20" s="534"/>
      <c r="H20" s="534"/>
      <c r="I20" s="535"/>
      <c r="J20" s="535"/>
      <c r="K20" s="535"/>
      <c r="L20" s="534"/>
      <c r="M20" s="534"/>
      <c r="N20" s="534"/>
      <c r="O20" s="535"/>
      <c r="P20" s="535"/>
      <c r="Q20" s="535"/>
      <c r="R20" s="534"/>
      <c r="S20" s="534"/>
      <c r="T20" s="534"/>
      <c r="U20" s="540"/>
      <c r="V20" s="541"/>
      <c r="W20" s="542"/>
      <c r="Y20" s="36"/>
      <c r="Z20" s="202"/>
      <c r="AA20" s="202"/>
      <c r="AB20" s="202"/>
      <c r="AC20" s="202"/>
      <c r="AD20" s="202"/>
      <c r="AE20" s="202"/>
      <c r="AF20" s="202"/>
      <c r="AG20" s="202"/>
      <c r="AH20" s="202"/>
      <c r="AI20" s="202"/>
      <c r="AJ20" s="202"/>
      <c r="AK20" s="202"/>
      <c r="AL20" s="202"/>
      <c r="AM20" s="202"/>
      <c r="AN20" s="202"/>
      <c r="AO20" s="202"/>
      <c r="AP20" s="202"/>
      <c r="AQ20" s="202"/>
      <c r="AR20" s="202"/>
      <c r="AS20" s="202"/>
      <c r="AT20"/>
      <c r="AU20"/>
      <c r="AV20"/>
      <c r="AW20"/>
      <c r="AX20"/>
      <c r="AY20"/>
      <c r="AZ20"/>
      <c r="BA20"/>
      <c r="BB20"/>
      <c r="BC20"/>
      <c r="BD20"/>
    </row>
    <row r="21" spans="2:56" ht="9.75" customHeight="1" thickBot="1">
      <c r="B21" s="11"/>
      <c r="C21" s="11"/>
      <c r="D21" s="11"/>
      <c r="E21" s="11"/>
      <c r="F21" s="12"/>
      <c r="G21" s="12"/>
      <c r="H21" s="12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Y21" s="36"/>
      <c r="Z21" s="202"/>
      <c r="AA21" s="202"/>
      <c r="AB21" s="202"/>
      <c r="AC21" s="202"/>
      <c r="AD21" s="202"/>
      <c r="AE21" s="202"/>
      <c r="AF21" s="202"/>
      <c r="AG21" s="202"/>
      <c r="AH21" s="202"/>
      <c r="AI21" s="202"/>
      <c r="AJ21" s="202"/>
      <c r="AK21" s="202"/>
      <c r="AL21" s="202"/>
      <c r="AM21" s="202"/>
      <c r="AN21" s="202"/>
      <c r="AO21" s="202"/>
      <c r="AP21" s="202"/>
      <c r="AQ21" s="202"/>
      <c r="AR21" s="202"/>
      <c r="AS21" s="202"/>
      <c r="AT21" s="36"/>
      <c r="AU21" s="36"/>
      <c r="AV21" s="36"/>
      <c r="AW21" s="36"/>
      <c r="AX21" s="36"/>
      <c r="AY21" s="36"/>
      <c r="AZ21" s="36"/>
      <c r="BA21" s="36"/>
      <c r="BB21" s="36"/>
      <c r="BC21" s="36"/>
      <c r="BD21" s="36"/>
    </row>
    <row r="22" spans="2:56" ht="21.75" customHeight="1">
      <c r="B22" s="529" t="s">
        <v>96</v>
      </c>
      <c r="C22" s="530"/>
      <c r="D22" s="530"/>
      <c r="E22" s="530"/>
      <c r="F22" s="527" t="s">
        <v>11</v>
      </c>
      <c r="G22" s="527"/>
      <c r="H22" s="527"/>
      <c r="I22" s="525" t="s">
        <v>116</v>
      </c>
      <c r="J22" s="525"/>
      <c r="K22" s="525"/>
      <c r="L22" s="523" t="s">
        <v>12</v>
      </c>
      <c r="M22" s="523"/>
      <c r="N22" s="523"/>
      <c r="O22" s="519">
        <v>500</v>
      </c>
      <c r="P22" s="519"/>
      <c r="Q22" s="519"/>
      <c r="R22" s="523" t="s">
        <v>4</v>
      </c>
      <c r="S22" s="523"/>
      <c r="T22" s="523"/>
      <c r="U22" s="519" t="s">
        <v>118</v>
      </c>
      <c r="V22" s="519"/>
      <c r="W22" s="520"/>
      <c r="Z22" s="202"/>
      <c r="AA22" s="202"/>
      <c r="AB22" s="202"/>
      <c r="AC22" s="202"/>
      <c r="AD22" s="202"/>
      <c r="AE22" s="202"/>
      <c r="AF22" s="202"/>
      <c r="AG22" s="202"/>
      <c r="AH22" s="202"/>
      <c r="AI22" s="202"/>
      <c r="AJ22" s="202"/>
      <c r="AK22" s="202"/>
      <c r="AL22" s="202"/>
      <c r="AM22" s="202"/>
      <c r="AN22" s="202"/>
      <c r="AO22" s="202"/>
      <c r="AP22" s="202"/>
      <c r="AQ22" s="202"/>
      <c r="AR22" s="202"/>
      <c r="AS22" s="202"/>
    </row>
    <row r="23" spans="2:56" ht="21.75" customHeight="1">
      <c r="B23" s="531"/>
      <c r="C23" s="124"/>
      <c r="D23" s="124"/>
      <c r="E23" s="124"/>
      <c r="F23" s="528"/>
      <c r="G23" s="528"/>
      <c r="H23" s="528"/>
      <c r="I23" s="526"/>
      <c r="J23" s="526"/>
      <c r="K23" s="526"/>
      <c r="L23" s="524"/>
      <c r="M23" s="524"/>
      <c r="N23" s="524"/>
      <c r="O23" s="521"/>
      <c r="P23" s="521"/>
      <c r="Q23" s="521"/>
      <c r="R23" s="524"/>
      <c r="S23" s="524"/>
      <c r="T23" s="524"/>
      <c r="U23" s="521"/>
      <c r="V23" s="521"/>
      <c r="W23" s="522"/>
      <c r="Z23" s="202"/>
      <c r="AA23" s="202"/>
      <c r="AB23" s="202"/>
      <c r="AC23" s="202"/>
      <c r="AD23" s="202"/>
      <c r="AE23" s="202"/>
      <c r="AF23" s="202"/>
      <c r="AG23" s="202"/>
      <c r="AH23" s="202"/>
      <c r="AI23" s="202"/>
      <c r="AJ23" s="202"/>
      <c r="AK23" s="202"/>
      <c r="AL23" s="202"/>
      <c r="AM23" s="202"/>
      <c r="AN23" s="202"/>
      <c r="AO23" s="202"/>
      <c r="AP23" s="202"/>
      <c r="AQ23" s="202"/>
      <c r="AR23" s="202"/>
      <c r="AS23" s="202"/>
    </row>
    <row r="24" spans="2:56" ht="21.75" customHeight="1">
      <c r="B24" s="531"/>
      <c r="C24" s="124"/>
      <c r="D24" s="124"/>
      <c r="E24" s="124"/>
      <c r="F24" s="528"/>
      <c r="G24" s="528"/>
      <c r="H24" s="528"/>
      <c r="I24" s="526"/>
      <c r="J24" s="526"/>
      <c r="K24" s="526"/>
      <c r="L24" s="524"/>
      <c r="M24" s="524"/>
      <c r="N24" s="524"/>
      <c r="O24" s="521"/>
      <c r="P24" s="521"/>
      <c r="Q24" s="521"/>
      <c r="R24" s="524"/>
      <c r="S24" s="524"/>
      <c r="T24" s="524"/>
      <c r="U24" s="521"/>
      <c r="V24" s="521"/>
      <c r="W24" s="522"/>
      <c r="Z24" s="202"/>
      <c r="AA24" s="202"/>
      <c r="AB24" s="202"/>
      <c r="AC24" s="202"/>
      <c r="AD24" s="202"/>
      <c r="AE24" s="202"/>
      <c r="AF24" s="202"/>
      <c r="AG24" s="202"/>
      <c r="AH24" s="202"/>
      <c r="AI24" s="202"/>
      <c r="AJ24" s="202"/>
      <c r="AK24" s="202"/>
      <c r="AL24" s="202"/>
      <c r="AM24" s="202"/>
      <c r="AN24" s="202"/>
      <c r="AO24" s="202"/>
      <c r="AP24" s="202"/>
      <c r="AQ24" s="202"/>
      <c r="AR24" s="202"/>
      <c r="AS24" s="202"/>
    </row>
    <row r="25" spans="2:56" ht="21.75" customHeight="1">
      <c r="B25" s="531"/>
      <c r="C25" s="124"/>
      <c r="D25" s="124"/>
      <c r="E25" s="124"/>
      <c r="F25" s="528"/>
      <c r="G25" s="528"/>
      <c r="H25" s="528"/>
      <c r="I25" s="526"/>
      <c r="J25" s="526"/>
      <c r="K25" s="526"/>
      <c r="L25" s="524"/>
      <c r="M25" s="524"/>
      <c r="N25" s="524"/>
      <c r="O25" s="521"/>
      <c r="P25" s="521"/>
      <c r="Q25" s="521"/>
      <c r="R25" s="524"/>
      <c r="S25" s="524"/>
      <c r="T25" s="524"/>
      <c r="U25" s="521"/>
      <c r="V25" s="521"/>
      <c r="W25" s="522"/>
      <c r="Y25" s="36"/>
      <c r="Z25" s="202"/>
      <c r="AA25" s="202"/>
      <c r="AB25" s="202"/>
      <c r="AC25" s="202"/>
      <c r="AD25" s="202"/>
      <c r="AE25" s="202"/>
      <c r="AF25" s="202"/>
      <c r="AG25" s="202"/>
      <c r="AH25" s="202"/>
      <c r="AI25" s="202"/>
      <c r="AJ25" s="202"/>
      <c r="AK25" s="202"/>
      <c r="AL25" s="202"/>
      <c r="AM25" s="202"/>
      <c r="AN25" s="202"/>
      <c r="AO25" s="202"/>
      <c r="AP25" s="202"/>
      <c r="AQ25" s="202"/>
      <c r="AR25" s="202"/>
      <c r="AS25" s="202"/>
      <c r="AT25" s="36"/>
      <c r="AU25" s="36"/>
      <c r="AV25" s="36"/>
      <c r="AW25" s="36"/>
      <c r="AX25" s="36"/>
      <c r="AY25" s="36"/>
      <c r="AZ25" s="36"/>
      <c r="BA25" s="36"/>
      <c r="BB25" s="36"/>
      <c r="BC25" s="36"/>
      <c r="BD25" s="36"/>
    </row>
    <row r="26" spans="2:56" ht="21.75" customHeight="1">
      <c r="B26" s="531"/>
      <c r="C26" s="124"/>
      <c r="D26" s="124"/>
      <c r="E26" s="124"/>
      <c r="F26" s="524" t="s">
        <v>84</v>
      </c>
      <c r="G26" s="524"/>
      <c r="H26" s="524"/>
      <c r="I26" s="526" t="s">
        <v>22</v>
      </c>
      <c r="J26" s="526"/>
      <c r="K26" s="526"/>
      <c r="L26" s="524" t="s">
        <v>13</v>
      </c>
      <c r="M26" s="524"/>
      <c r="N26" s="524"/>
      <c r="O26" s="526" t="s">
        <v>17</v>
      </c>
      <c r="P26" s="526"/>
      <c r="Q26" s="526"/>
      <c r="R26" s="524" t="s">
        <v>86</v>
      </c>
      <c r="S26" s="524"/>
      <c r="T26" s="524"/>
      <c r="U26" s="526" t="s">
        <v>175</v>
      </c>
      <c r="V26" s="526"/>
      <c r="W26" s="536"/>
      <c r="Z26" s="202"/>
      <c r="AA26" s="202"/>
      <c r="AB26" s="202"/>
      <c r="AC26" s="202"/>
      <c r="AD26" s="202"/>
      <c r="AE26" s="202"/>
      <c r="AF26" s="202"/>
      <c r="AG26" s="202"/>
      <c r="AH26" s="202"/>
      <c r="AI26" s="202"/>
      <c r="AJ26" s="202"/>
      <c r="AK26" s="202"/>
      <c r="AL26" s="202"/>
      <c r="AM26" s="202"/>
      <c r="AN26" s="202"/>
      <c r="AO26" s="202"/>
      <c r="AP26" s="202"/>
      <c r="AQ26" s="202"/>
      <c r="AR26" s="202"/>
      <c r="AS26" s="202"/>
      <c r="AT26"/>
      <c r="AU26"/>
      <c r="AV26"/>
      <c r="AW26"/>
      <c r="AX26"/>
      <c r="AY26"/>
      <c r="AZ26"/>
      <c r="BA26"/>
      <c r="BB26"/>
      <c r="BC26"/>
      <c r="BD26"/>
    </row>
    <row r="27" spans="2:56" ht="21.75" customHeight="1">
      <c r="B27" s="531"/>
      <c r="C27" s="124"/>
      <c r="D27" s="124"/>
      <c r="E27" s="124"/>
      <c r="F27" s="524"/>
      <c r="G27" s="524"/>
      <c r="H27" s="524"/>
      <c r="I27" s="526"/>
      <c r="J27" s="526"/>
      <c r="K27" s="526"/>
      <c r="L27" s="524"/>
      <c r="M27" s="524"/>
      <c r="N27" s="524"/>
      <c r="O27" s="526"/>
      <c r="P27" s="526"/>
      <c r="Q27" s="526"/>
      <c r="R27" s="524"/>
      <c r="S27" s="524"/>
      <c r="T27" s="524"/>
      <c r="U27" s="526"/>
      <c r="V27" s="526"/>
      <c r="W27" s="536"/>
      <c r="Y27" s="36"/>
      <c r="Z27" s="202"/>
      <c r="AA27" s="202"/>
      <c r="AB27" s="202"/>
      <c r="AC27" s="202"/>
      <c r="AD27" s="202"/>
      <c r="AE27" s="202"/>
      <c r="AF27" s="202"/>
      <c r="AG27" s="202"/>
      <c r="AH27" s="202"/>
      <c r="AI27" s="202"/>
      <c r="AJ27" s="202"/>
      <c r="AK27" s="202"/>
      <c r="AL27" s="202"/>
      <c r="AM27" s="202"/>
      <c r="AN27" s="202"/>
      <c r="AO27" s="202"/>
      <c r="AP27" s="202"/>
      <c r="AQ27" s="202"/>
      <c r="AR27" s="202"/>
      <c r="AS27" s="202"/>
      <c r="AT27"/>
      <c r="AU27"/>
      <c r="AV27"/>
      <c r="AW27"/>
      <c r="AX27"/>
      <c r="AY27"/>
      <c r="AZ27"/>
      <c r="BA27"/>
      <c r="BB27"/>
      <c r="BC27"/>
      <c r="BD27"/>
    </row>
    <row r="28" spans="2:56" ht="21.75" customHeight="1">
      <c r="B28" s="531"/>
      <c r="C28" s="124"/>
      <c r="D28" s="124"/>
      <c r="E28" s="124"/>
      <c r="F28" s="524"/>
      <c r="G28" s="524"/>
      <c r="H28" s="524"/>
      <c r="I28" s="526"/>
      <c r="J28" s="526"/>
      <c r="K28" s="526"/>
      <c r="L28" s="524"/>
      <c r="M28" s="524"/>
      <c r="N28" s="524"/>
      <c r="O28" s="526"/>
      <c r="P28" s="526"/>
      <c r="Q28" s="526"/>
      <c r="R28" s="524"/>
      <c r="S28" s="524"/>
      <c r="T28" s="524"/>
      <c r="U28" s="537"/>
      <c r="V28" s="538"/>
      <c r="W28" s="539"/>
      <c r="Y28" s="36"/>
      <c r="Z28" s="202"/>
      <c r="AA28" s="202"/>
      <c r="AB28" s="202"/>
      <c r="AC28" s="202"/>
      <c r="AD28" s="202"/>
      <c r="AE28" s="202"/>
      <c r="AF28" s="202"/>
      <c r="AG28" s="202"/>
      <c r="AH28" s="202"/>
      <c r="AI28" s="202"/>
      <c r="AJ28" s="202"/>
      <c r="AK28" s="202"/>
      <c r="AL28" s="202"/>
      <c r="AM28" s="202"/>
      <c r="AN28" s="202"/>
      <c r="AO28" s="202"/>
      <c r="AP28" s="202"/>
      <c r="AQ28" s="202"/>
      <c r="AR28" s="202"/>
      <c r="AS28" s="202"/>
      <c r="AT28"/>
      <c r="AU28"/>
      <c r="AV28"/>
      <c r="AW28"/>
      <c r="AX28"/>
      <c r="AY28"/>
      <c r="AZ28"/>
      <c r="BA28"/>
      <c r="BB28"/>
      <c r="BC28"/>
      <c r="BD28"/>
    </row>
    <row r="29" spans="2:56" ht="21.75" customHeight="1" thickBot="1">
      <c r="B29" s="532"/>
      <c r="C29" s="533"/>
      <c r="D29" s="533"/>
      <c r="E29" s="533"/>
      <c r="F29" s="534"/>
      <c r="G29" s="534"/>
      <c r="H29" s="534"/>
      <c r="I29" s="535"/>
      <c r="J29" s="535"/>
      <c r="K29" s="535"/>
      <c r="L29" s="534"/>
      <c r="M29" s="534"/>
      <c r="N29" s="534"/>
      <c r="O29" s="535"/>
      <c r="P29" s="535"/>
      <c r="Q29" s="535"/>
      <c r="R29" s="534"/>
      <c r="S29" s="534"/>
      <c r="T29" s="534"/>
      <c r="U29" s="540"/>
      <c r="V29" s="541"/>
      <c r="W29" s="542"/>
      <c r="Y29" s="36"/>
      <c r="Z29" s="202"/>
      <c r="AA29" s="202"/>
      <c r="AB29" s="202"/>
      <c r="AC29" s="202"/>
      <c r="AD29" s="202"/>
      <c r="AE29" s="202"/>
      <c r="AF29" s="202"/>
      <c r="AG29" s="202"/>
      <c r="AH29" s="202"/>
      <c r="AI29" s="202"/>
      <c r="AJ29" s="202"/>
      <c r="AK29" s="202"/>
      <c r="AL29" s="202"/>
      <c r="AM29" s="202"/>
      <c r="AN29" s="202"/>
      <c r="AO29" s="202"/>
      <c r="AP29" s="202"/>
      <c r="AQ29" s="202"/>
      <c r="AR29" s="202"/>
      <c r="AS29" s="202"/>
      <c r="AT29"/>
      <c r="AU29"/>
      <c r="AV29"/>
      <c r="AW29"/>
      <c r="AX29"/>
      <c r="AY29"/>
      <c r="AZ29"/>
      <c r="BA29"/>
      <c r="BB29"/>
      <c r="BC29"/>
      <c r="BD29"/>
    </row>
    <row r="30" spans="2:56" ht="9.75" customHeight="1" thickBot="1">
      <c r="B30" s="11"/>
      <c r="C30" s="11"/>
      <c r="D30" s="11"/>
      <c r="E30" s="11"/>
      <c r="F30" s="12"/>
      <c r="G30" s="12"/>
      <c r="H30" s="12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Y30" s="36"/>
      <c r="Z30" s="202"/>
      <c r="AA30" s="202"/>
      <c r="AB30" s="202"/>
      <c r="AC30" s="202"/>
      <c r="AD30" s="202"/>
      <c r="AE30" s="202"/>
      <c r="AF30" s="202"/>
      <c r="AG30" s="202"/>
      <c r="AH30" s="202"/>
      <c r="AI30" s="202"/>
      <c r="AJ30" s="202"/>
      <c r="AK30" s="202"/>
      <c r="AL30" s="202"/>
      <c r="AM30" s="202"/>
      <c r="AN30" s="202"/>
      <c r="AO30" s="202"/>
      <c r="AP30" s="202"/>
      <c r="AQ30" s="202"/>
      <c r="AR30" s="202"/>
      <c r="AS30" s="202"/>
      <c r="AT30" s="36"/>
      <c r="AU30" s="36"/>
      <c r="AV30" s="36"/>
      <c r="AW30" s="36"/>
      <c r="AX30" s="36"/>
      <c r="AY30" s="36"/>
      <c r="AZ30" s="36"/>
      <c r="BA30" s="36"/>
      <c r="BB30" s="36"/>
      <c r="BC30" s="36"/>
      <c r="BD30" s="36"/>
    </row>
    <row r="31" spans="2:56" ht="21.75" customHeight="1">
      <c r="B31" s="529" t="s">
        <v>166</v>
      </c>
      <c r="C31" s="530"/>
      <c r="D31" s="530"/>
      <c r="E31" s="530"/>
      <c r="F31" s="527" t="s">
        <v>11</v>
      </c>
      <c r="G31" s="527"/>
      <c r="H31" s="527"/>
      <c r="I31" s="525" t="s">
        <v>116</v>
      </c>
      <c r="J31" s="525"/>
      <c r="K31" s="525"/>
      <c r="L31" s="523" t="s">
        <v>12</v>
      </c>
      <c r="M31" s="523"/>
      <c r="N31" s="523"/>
      <c r="O31" s="519">
        <v>500</v>
      </c>
      <c r="P31" s="519"/>
      <c r="Q31" s="519"/>
      <c r="R31" s="523" t="s">
        <v>4</v>
      </c>
      <c r="S31" s="523"/>
      <c r="T31" s="523"/>
      <c r="U31" s="519" t="s">
        <v>118</v>
      </c>
      <c r="V31" s="519"/>
      <c r="W31" s="520"/>
      <c r="Y31" s="36"/>
      <c r="Z31" s="202"/>
      <c r="AA31" s="202"/>
      <c r="AB31" s="202"/>
      <c r="AC31" s="202"/>
      <c r="AD31" s="202"/>
      <c r="AE31" s="202"/>
      <c r="AF31" s="202"/>
      <c r="AG31" s="202"/>
      <c r="AH31" s="202"/>
      <c r="AI31" s="202"/>
      <c r="AJ31" s="202"/>
      <c r="AK31" s="202"/>
      <c r="AL31" s="202"/>
      <c r="AM31" s="202"/>
      <c r="AN31" s="202"/>
      <c r="AO31" s="202"/>
      <c r="AP31" s="202"/>
      <c r="AQ31" s="202"/>
      <c r="AR31" s="202"/>
      <c r="AS31" s="202"/>
      <c r="AT31" s="36"/>
      <c r="AU31" s="36"/>
      <c r="AV31" s="36"/>
      <c r="AW31" s="36"/>
      <c r="AX31" s="36"/>
      <c r="AY31" s="36"/>
      <c r="AZ31" s="36"/>
      <c r="BA31" s="36"/>
      <c r="BB31" s="36"/>
      <c r="BC31" s="36"/>
      <c r="BD31" s="36"/>
    </row>
    <row r="32" spans="2:56" ht="21.75" customHeight="1">
      <c r="B32" s="531"/>
      <c r="C32" s="124"/>
      <c r="D32" s="124"/>
      <c r="E32" s="124"/>
      <c r="F32" s="528"/>
      <c r="G32" s="528"/>
      <c r="H32" s="528"/>
      <c r="I32" s="526"/>
      <c r="J32" s="526"/>
      <c r="K32" s="526"/>
      <c r="L32" s="524"/>
      <c r="M32" s="524"/>
      <c r="N32" s="524"/>
      <c r="O32" s="521"/>
      <c r="P32" s="521"/>
      <c r="Q32" s="521"/>
      <c r="R32" s="524"/>
      <c r="S32" s="524"/>
      <c r="T32" s="524"/>
      <c r="U32" s="521"/>
      <c r="V32" s="521"/>
      <c r="W32" s="522"/>
      <c r="Y32" s="36"/>
      <c r="Z32" s="202"/>
      <c r="AA32" s="202"/>
      <c r="AB32" s="202"/>
      <c r="AC32" s="202"/>
      <c r="AD32" s="202"/>
      <c r="AE32" s="202"/>
      <c r="AF32" s="202"/>
      <c r="AG32" s="202"/>
      <c r="AH32" s="202"/>
      <c r="AI32" s="202"/>
      <c r="AJ32" s="202"/>
      <c r="AK32" s="202"/>
      <c r="AL32" s="202"/>
      <c r="AM32" s="202"/>
      <c r="AN32" s="202"/>
      <c r="AO32" s="202"/>
      <c r="AP32" s="202"/>
      <c r="AQ32" s="202"/>
      <c r="AR32" s="202"/>
      <c r="AS32" s="202"/>
      <c r="AT32" s="36"/>
      <c r="AU32" s="36"/>
      <c r="AV32" s="36"/>
      <c r="AW32" s="36"/>
      <c r="AX32" s="36"/>
      <c r="AY32" s="36"/>
      <c r="AZ32" s="36"/>
      <c r="BA32" s="36"/>
      <c r="BB32" s="36"/>
      <c r="BC32" s="36"/>
      <c r="BD32" s="36"/>
    </row>
    <row r="33" spans="2:56" ht="21.75" customHeight="1">
      <c r="B33" s="531"/>
      <c r="C33" s="124"/>
      <c r="D33" s="124"/>
      <c r="E33" s="124"/>
      <c r="F33" s="528"/>
      <c r="G33" s="528"/>
      <c r="H33" s="528"/>
      <c r="I33" s="526"/>
      <c r="J33" s="526"/>
      <c r="K33" s="526"/>
      <c r="L33" s="524"/>
      <c r="M33" s="524"/>
      <c r="N33" s="524"/>
      <c r="O33" s="521"/>
      <c r="P33" s="521"/>
      <c r="Q33" s="521"/>
      <c r="R33" s="524"/>
      <c r="S33" s="524"/>
      <c r="T33" s="524"/>
      <c r="U33" s="521"/>
      <c r="V33" s="521"/>
      <c r="W33" s="522"/>
      <c r="Y33" s="36"/>
      <c r="Z33" s="202"/>
      <c r="AA33" s="202"/>
      <c r="AB33" s="202"/>
      <c r="AC33" s="202"/>
      <c r="AD33" s="202"/>
      <c r="AE33" s="202"/>
      <c r="AF33" s="202"/>
      <c r="AG33" s="202"/>
      <c r="AH33" s="202"/>
      <c r="AI33" s="202"/>
      <c r="AJ33" s="202"/>
      <c r="AK33" s="202"/>
      <c r="AL33" s="202"/>
      <c r="AM33" s="202"/>
      <c r="AN33" s="202"/>
      <c r="AO33" s="202"/>
      <c r="AP33" s="202"/>
      <c r="AQ33" s="202"/>
      <c r="AR33" s="202"/>
      <c r="AS33" s="202"/>
      <c r="AT33" s="36"/>
      <c r="AU33" s="36"/>
      <c r="AV33" s="36"/>
      <c r="AW33" s="36"/>
      <c r="AX33" s="36"/>
      <c r="AY33" s="36"/>
      <c r="AZ33" s="36"/>
      <c r="BA33" s="36"/>
      <c r="BB33" s="36"/>
      <c r="BC33" s="36"/>
      <c r="BD33" s="36"/>
    </row>
    <row r="34" spans="2:56" ht="21.75" customHeight="1">
      <c r="B34" s="531"/>
      <c r="C34" s="124"/>
      <c r="D34" s="124"/>
      <c r="E34" s="124"/>
      <c r="F34" s="528"/>
      <c r="G34" s="528"/>
      <c r="H34" s="528"/>
      <c r="I34" s="526"/>
      <c r="J34" s="526"/>
      <c r="K34" s="526"/>
      <c r="L34" s="524"/>
      <c r="M34" s="524"/>
      <c r="N34" s="524"/>
      <c r="O34" s="521"/>
      <c r="P34" s="521"/>
      <c r="Q34" s="521"/>
      <c r="R34" s="524"/>
      <c r="S34" s="524"/>
      <c r="T34" s="524"/>
      <c r="U34" s="521"/>
      <c r="V34" s="521"/>
      <c r="W34" s="522"/>
      <c r="Y34" s="36"/>
      <c r="Z34" s="202"/>
      <c r="AA34" s="202"/>
      <c r="AB34" s="202"/>
      <c r="AC34" s="202"/>
      <c r="AD34" s="202"/>
      <c r="AE34" s="202"/>
      <c r="AF34" s="202"/>
      <c r="AG34" s="202"/>
      <c r="AH34" s="202"/>
      <c r="AI34" s="202"/>
      <c r="AJ34" s="202"/>
      <c r="AK34" s="202"/>
      <c r="AL34" s="202"/>
      <c r="AM34" s="202"/>
      <c r="AN34" s="202"/>
      <c r="AO34" s="202"/>
      <c r="AP34" s="202"/>
      <c r="AQ34" s="202"/>
      <c r="AR34" s="202"/>
      <c r="AS34" s="202"/>
      <c r="AT34" s="36"/>
      <c r="AU34" s="36"/>
      <c r="AV34" s="36"/>
      <c r="AW34" s="36"/>
      <c r="AX34" s="36"/>
      <c r="AY34" s="36"/>
      <c r="AZ34" s="36"/>
      <c r="BA34" s="36"/>
      <c r="BB34" s="36"/>
      <c r="BC34" s="36"/>
      <c r="BD34" s="36"/>
    </row>
    <row r="35" spans="2:56" ht="21.75" customHeight="1">
      <c r="B35" s="531"/>
      <c r="C35" s="124"/>
      <c r="D35" s="124"/>
      <c r="E35" s="124"/>
      <c r="F35" s="524" t="s">
        <v>84</v>
      </c>
      <c r="G35" s="524"/>
      <c r="H35" s="524"/>
      <c r="I35" s="526" t="s">
        <v>22</v>
      </c>
      <c r="J35" s="526"/>
      <c r="K35" s="526"/>
      <c r="L35" s="524" t="s">
        <v>13</v>
      </c>
      <c r="M35" s="524"/>
      <c r="N35" s="524"/>
      <c r="O35" s="526" t="s">
        <v>17</v>
      </c>
      <c r="P35" s="526"/>
      <c r="Q35" s="526"/>
      <c r="R35" s="524" t="s">
        <v>86</v>
      </c>
      <c r="S35" s="524"/>
      <c r="T35" s="524"/>
      <c r="U35" s="526" t="s">
        <v>175</v>
      </c>
      <c r="V35" s="526"/>
      <c r="W35" s="536"/>
      <c r="Y35" s="36"/>
      <c r="Z35" s="202"/>
      <c r="AA35" s="202"/>
      <c r="AB35" s="202"/>
      <c r="AC35" s="202"/>
      <c r="AD35" s="202"/>
      <c r="AE35" s="202"/>
      <c r="AF35" s="202"/>
      <c r="AG35" s="202"/>
      <c r="AH35" s="202"/>
      <c r="AI35" s="202"/>
      <c r="AJ35" s="202"/>
      <c r="AK35" s="202"/>
      <c r="AL35" s="202"/>
      <c r="AM35" s="202"/>
      <c r="AN35" s="202"/>
      <c r="AO35" s="202"/>
      <c r="AP35" s="202"/>
      <c r="AQ35" s="202"/>
      <c r="AR35" s="202"/>
      <c r="AS35" s="202"/>
      <c r="AT35" s="36"/>
      <c r="AU35" s="36"/>
      <c r="AV35" s="36"/>
      <c r="AW35" s="36"/>
      <c r="AX35" s="36"/>
      <c r="AY35" s="36"/>
      <c r="AZ35" s="36"/>
      <c r="BA35" s="36"/>
      <c r="BB35" s="36"/>
      <c r="BC35" s="36"/>
      <c r="BD35" s="36"/>
    </row>
    <row r="36" spans="2:56" ht="21.75" customHeight="1">
      <c r="B36" s="531"/>
      <c r="C36" s="124"/>
      <c r="D36" s="124"/>
      <c r="E36" s="124"/>
      <c r="F36" s="524"/>
      <c r="G36" s="524"/>
      <c r="H36" s="524"/>
      <c r="I36" s="526"/>
      <c r="J36" s="526"/>
      <c r="K36" s="526"/>
      <c r="L36" s="524"/>
      <c r="M36" s="524"/>
      <c r="N36" s="524"/>
      <c r="O36" s="526"/>
      <c r="P36" s="526"/>
      <c r="Q36" s="526"/>
      <c r="R36" s="524"/>
      <c r="S36" s="524"/>
      <c r="T36" s="524"/>
      <c r="U36" s="526"/>
      <c r="V36" s="526"/>
      <c r="W36" s="536"/>
      <c r="Y36" s="36"/>
      <c r="Z36" s="202"/>
      <c r="AA36" s="202"/>
      <c r="AB36" s="202"/>
      <c r="AC36" s="202"/>
      <c r="AD36" s="202"/>
      <c r="AE36" s="202"/>
      <c r="AF36" s="202"/>
      <c r="AG36" s="202"/>
      <c r="AH36" s="202"/>
      <c r="AI36" s="202"/>
      <c r="AJ36" s="202"/>
      <c r="AK36" s="202"/>
      <c r="AL36" s="202"/>
      <c r="AM36" s="202"/>
      <c r="AN36" s="202"/>
      <c r="AO36" s="202"/>
      <c r="AP36" s="202"/>
      <c r="AQ36" s="202"/>
      <c r="AR36" s="202"/>
      <c r="AS36" s="202"/>
      <c r="AT36" s="36"/>
      <c r="AU36" s="36"/>
      <c r="AV36" s="36"/>
      <c r="AW36" s="36"/>
      <c r="AX36" s="36"/>
      <c r="AY36" s="36"/>
      <c r="AZ36" s="36"/>
      <c r="BA36" s="36"/>
      <c r="BB36" s="36"/>
      <c r="BC36" s="36"/>
      <c r="BD36" s="36"/>
    </row>
    <row r="37" spans="2:56" ht="21.75" customHeight="1">
      <c r="B37" s="531"/>
      <c r="C37" s="124"/>
      <c r="D37" s="124"/>
      <c r="E37" s="124"/>
      <c r="F37" s="524"/>
      <c r="G37" s="524"/>
      <c r="H37" s="524"/>
      <c r="I37" s="526"/>
      <c r="J37" s="526"/>
      <c r="K37" s="526"/>
      <c r="L37" s="524"/>
      <c r="M37" s="524"/>
      <c r="N37" s="524"/>
      <c r="O37" s="526"/>
      <c r="P37" s="526"/>
      <c r="Q37" s="526"/>
      <c r="R37" s="524"/>
      <c r="S37" s="524"/>
      <c r="T37" s="524"/>
      <c r="U37" s="537"/>
      <c r="V37" s="538"/>
      <c r="W37" s="539"/>
      <c r="Y37" s="36"/>
      <c r="Z37" s="202"/>
      <c r="AA37" s="202"/>
      <c r="AB37" s="202"/>
      <c r="AC37" s="202"/>
      <c r="AD37" s="202"/>
      <c r="AE37" s="202"/>
      <c r="AF37" s="202"/>
      <c r="AG37" s="202"/>
      <c r="AH37" s="202"/>
      <c r="AI37" s="202"/>
      <c r="AJ37" s="202"/>
      <c r="AK37" s="202"/>
      <c r="AL37" s="202"/>
      <c r="AM37" s="202"/>
      <c r="AN37" s="202"/>
      <c r="AO37" s="202"/>
      <c r="AP37" s="202"/>
      <c r="AQ37" s="202"/>
      <c r="AR37" s="202"/>
      <c r="AS37" s="202"/>
      <c r="AT37" s="36"/>
      <c r="AU37" s="36"/>
      <c r="AV37" s="36"/>
      <c r="AW37" s="36"/>
      <c r="AX37" s="36"/>
      <c r="AY37" s="36"/>
      <c r="AZ37" s="36"/>
      <c r="BA37" s="36"/>
      <c r="BB37" s="36"/>
      <c r="BC37" s="36"/>
      <c r="BD37" s="36"/>
    </row>
    <row r="38" spans="2:56" ht="21.75" customHeight="1" thickBot="1">
      <c r="B38" s="532"/>
      <c r="C38" s="533"/>
      <c r="D38" s="533"/>
      <c r="E38" s="533"/>
      <c r="F38" s="534"/>
      <c r="G38" s="534"/>
      <c r="H38" s="534"/>
      <c r="I38" s="535"/>
      <c r="J38" s="535"/>
      <c r="K38" s="535"/>
      <c r="L38" s="534"/>
      <c r="M38" s="534"/>
      <c r="N38" s="534"/>
      <c r="O38" s="535"/>
      <c r="P38" s="535"/>
      <c r="Q38" s="535"/>
      <c r="R38" s="534"/>
      <c r="S38" s="534"/>
      <c r="T38" s="534"/>
      <c r="U38" s="540"/>
      <c r="V38" s="541"/>
      <c r="W38" s="542"/>
      <c r="Y38" s="36"/>
      <c r="Z38" s="202"/>
      <c r="AA38" s="202"/>
      <c r="AB38" s="202"/>
      <c r="AC38" s="202"/>
      <c r="AD38" s="202"/>
      <c r="AE38" s="202"/>
      <c r="AF38" s="202"/>
      <c r="AG38" s="202"/>
      <c r="AH38" s="202"/>
      <c r="AI38" s="202"/>
      <c r="AJ38" s="202"/>
      <c r="AK38" s="202"/>
      <c r="AL38" s="202"/>
      <c r="AM38" s="202"/>
      <c r="AN38" s="202"/>
      <c r="AO38" s="202"/>
      <c r="AP38" s="202"/>
      <c r="AQ38" s="202"/>
      <c r="AR38" s="202"/>
      <c r="AS38" s="202"/>
      <c r="AT38" s="36"/>
      <c r="AU38" s="36"/>
      <c r="AV38" s="36"/>
      <c r="AW38" s="36"/>
      <c r="AX38" s="36"/>
      <c r="AY38" s="36"/>
      <c r="AZ38" s="36"/>
      <c r="BA38" s="36"/>
      <c r="BB38" s="36"/>
      <c r="BC38" s="36"/>
      <c r="BD38" s="36"/>
    </row>
    <row r="39" spans="2:56" ht="9.75" customHeight="1" thickBot="1">
      <c r="B39" s="11"/>
      <c r="C39" s="11"/>
      <c r="D39" s="11"/>
      <c r="E39" s="11"/>
      <c r="F39" s="12"/>
      <c r="G39" s="12"/>
      <c r="H39" s="12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Y39" s="36"/>
      <c r="Z39" s="202"/>
      <c r="AA39" s="202"/>
      <c r="AB39" s="202"/>
      <c r="AC39" s="202"/>
      <c r="AD39" s="202"/>
      <c r="AE39" s="202"/>
      <c r="AF39" s="202"/>
      <c r="AG39" s="202"/>
      <c r="AH39" s="202"/>
      <c r="AI39" s="202"/>
      <c r="AJ39" s="202"/>
      <c r="AK39" s="202"/>
      <c r="AL39" s="202"/>
      <c r="AM39" s="202"/>
      <c r="AN39" s="202"/>
      <c r="AO39" s="202"/>
      <c r="AP39" s="202"/>
      <c r="AQ39" s="202"/>
      <c r="AR39" s="202"/>
      <c r="AS39" s="202"/>
      <c r="AT39" s="36"/>
      <c r="AU39" s="36"/>
      <c r="AV39" s="36"/>
      <c r="AW39" s="36"/>
      <c r="AX39" s="36"/>
      <c r="AY39" s="36"/>
      <c r="AZ39" s="36"/>
      <c r="BA39" s="36"/>
      <c r="BB39" s="36"/>
      <c r="BC39" s="36"/>
      <c r="BD39" s="36"/>
    </row>
    <row r="40" spans="2:56" ht="21.75" customHeight="1">
      <c r="B40" s="529" t="s">
        <v>167</v>
      </c>
      <c r="C40" s="530"/>
      <c r="D40" s="530"/>
      <c r="E40" s="530"/>
      <c r="F40" s="527" t="s">
        <v>11</v>
      </c>
      <c r="G40" s="527"/>
      <c r="H40" s="527"/>
      <c r="I40" s="525" t="s">
        <v>116</v>
      </c>
      <c r="J40" s="525"/>
      <c r="K40" s="525"/>
      <c r="L40" s="523" t="s">
        <v>12</v>
      </c>
      <c r="M40" s="523"/>
      <c r="N40" s="523"/>
      <c r="O40" s="519">
        <v>500</v>
      </c>
      <c r="P40" s="519"/>
      <c r="Q40" s="519"/>
      <c r="R40" s="523" t="s">
        <v>4</v>
      </c>
      <c r="S40" s="523"/>
      <c r="T40" s="523"/>
      <c r="U40" s="519" t="s">
        <v>118</v>
      </c>
      <c r="V40" s="519"/>
      <c r="W40" s="520"/>
      <c r="Y40" s="36"/>
      <c r="Z40" s="202"/>
      <c r="AA40" s="202"/>
      <c r="AB40" s="202"/>
      <c r="AC40" s="202"/>
      <c r="AD40" s="202"/>
      <c r="AE40" s="202"/>
      <c r="AF40" s="202"/>
      <c r="AG40" s="202"/>
      <c r="AH40" s="202"/>
      <c r="AI40" s="202"/>
      <c r="AJ40" s="202"/>
      <c r="AK40" s="202"/>
      <c r="AL40" s="202"/>
      <c r="AM40" s="202"/>
      <c r="AN40" s="202"/>
      <c r="AO40" s="202"/>
      <c r="AP40" s="202"/>
      <c r="AQ40" s="202"/>
      <c r="AR40" s="202"/>
      <c r="AS40" s="202"/>
      <c r="AT40" s="36"/>
      <c r="AU40" s="36"/>
      <c r="AV40" s="36"/>
      <c r="AW40" s="36"/>
      <c r="AX40" s="36"/>
      <c r="AY40" s="36"/>
      <c r="AZ40" s="36"/>
      <c r="BA40" s="36"/>
      <c r="BB40" s="36"/>
      <c r="BC40" s="36"/>
      <c r="BD40" s="36"/>
    </row>
    <row r="41" spans="2:56" ht="21.75" customHeight="1">
      <c r="B41" s="531"/>
      <c r="C41" s="124"/>
      <c r="D41" s="124"/>
      <c r="E41" s="124"/>
      <c r="F41" s="528"/>
      <c r="G41" s="528"/>
      <c r="H41" s="528"/>
      <c r="I41" s="526"/>
      <c r="J41" s="526"/>
      <c r="K41" s="526"/>
      <c r="L41" s="524"/>
      <c r="M41" s="524"/>
      <c r="N41" s="524"/>
      <c r="O41" s="521"/>
      <c r="P41" s="521"/>
      <c r="Q41" s="521"/>
      <c r="R41" s="524"/>
      <c r="S41" s="524"/>
      <c r="T41" s="524"/>
      <c r="U41" s="521"/>
      <c r="V41" s="521"/>
      <c r="W41" s="522"/>
      <c r="Y41" s="36"/>
      <c r="Z41" s="202"/>
      <c r="AA41" s="202"/>
      <c r="AB41" s="202"/>
      <c r="AC41" s="202"/>
      <c r="AD41" s="202"/>
      <c r="AE41" s="202"/>
      <c r="AF41" s="202"/>
      <c r="AG41" s="202"/>
      <c r="AH41" s="202"/>
      <c r="AI41" s="202"/>
      <c r="AJ41" s="202"/>
      <c r="AK41" s="202"/>
      <c r="AL41" s="202"/>
      <c r="AM41" s="202"/>
      <c r="AN41" s="202"/>
      <c r="AO41" s="202"/>
      <c r="AP41" s="202"/>
      <c r="AQ41" s="202"/>
      <c r="AR41" s="202"/>
      <c r="AS41" s="202"/>
      <c r="AT41" s="36"/>
      <c r="AU41" s="36"/>
      <c r="AV41" s="36"/>
      <c r="AW41" s="36"/>
      <c r="AX41" s="36"/>
      <c r="AY41" s="36"/>
      <c r="AZ41" s="36"/>
      <c r="BA41" s="36"/>
      <c r="BB41" s="36"/>
      <c r="BC41" s="36"/>
      <c r="BD41" s="36"/>
    </row>
    <row r="42" spans="2:56" ht="21.75" customHeight="1">
      <c r="B42" s="531"/>
      <c r="C42" s="124"/>
      <c r="D42" s="124"/>
      <c r="E42" s="124"/>
      <c r="F42" s="528"/>
      <c r="G42" s="528"/>
      <c r="H42" s="528"/>
      <c r="I42" s="526"/>
      <c r="J42" s="526"/>
      <c r="K42" s="526"/>
      <c r="L42" s="524"/>
      <c r="M42" s="524"/>
      <c r="N42" s="524"/>
      <c r="O42" s="521"/>
      <c r="P42" s="521"/>
      <c r="Q42" s="521"/>
      <c r="R42" s="524"/>
      <c r="S42" s="524"/>
      <c r="T42" s="524"/>
      <c r="U42" s="521"/>
      <c r="V42" s="521"/>
      <c r="W42" s="522"/>
      <c r="Y42" s="36"/>
      <c r="Z42" s="202"/>
      <c r="AA42" s="202"/>
      <c r="AB42" s="202"/>
      <c r="AC42" s="202"/>
      <c r="AD42" s="202"/>
      <c r="AE42" s="202"/>
      <c r="AF42" s="202"/>
      <c r="AG42" s="202"/>
      <c r="AH42" s="202"/>
      <c r="AI42" s="202"/>
      <c r="AJ42" s="202"/>
      <c r="AK42" s="202"/>
      <c r="AL42" s="202"/>
      <c r="AM42" s="202"/>
      <c r="AN42" s="202"/>
      <c r="AO42" s="202"/>
      <c r="AP42" s="202"/>
      <c r="AQ42" s="202"/>
      <c r="AR42" s="202"/>
      <c r="AS42" s="202"/>
      <c r="AT42" s="36"/>
      <c r="AU42" s="36"/>
      <c r="AV42" s="36"/>
      <c r="AW42" s="36"/>
      <c r="AX42" s="36"/>
      <c r="AY42" s="36"/>
      <c r="AZ42" s="36"/>
      <c r="BA42" s="36"/>
      <c r="BB42" s="36"/>
      <c r="BC42" s="36"/>
      <c r="BD42" s="36"/>
    </row>
    <row r="43" spans="2:56" ht="21.75" customHeight="1">
      <c r="B43" s="531"/>
      <c r="C43" s="124"/>
      <c r="D43" s="124"/>
      <c r="E43" s="124"/>
      <c r="F43" s="528"/>
      <c r="G43" s="528"/>
      <c r="H43" s="528"/>
      <c r="I43" s="526"/>
      <c r="J43" s="526"/>
      <c r="K43" s="526"/>
      <c r="L43" s="524"/>
      <c r="M43" s="524"/>
      <c r="N43" s="524"/>
      <c r="O43" s="521"/>
      <c r="P43" s="521"/>
      <c r="Q43" s="521"/>
      <c r="R43" s="524"/>
      <c r="S43" s="524"/>
      <c r="T43" s="524"/>
      <c r="U43" s="521"/>
      <c r="V43" s="521"/>
      <c r="W43" s="522"/>
      <c r="Y43" s="36"/>
      <c r="Z43" s="202"/>
      <c r="AA43" s="202"/>
      <c r="AB43" s="202"/>
      <c r="AC43" s="202"/>
      <c r="AD43" s="202"/>
      <c r="AE43" s="202"/>
      <c r="AF43" s="202"/>
      <c r="AG43" s="202"/>
      <c r="AH43" s="202"/>
      <c r="AI43" s="202"/>
      <c r="AJ43" s="202"/>
      <c r="AK43" s="202"/>
      <c r="AL43" s="202"/>
      <c r="AM43" s="202"/>
      <c r="AN43" s="202"/>
      <c r="AO43" s="202"/>
      <c r="AP43" s="202"/>
      <c r="AQ43" s="202"/>
      <c r="AR43" s="202"/>
      <c r="AS43" s="202"/>
      <c r="AT43" s="36"/>
      <c r="AU43" s="36"/>
      <c r="AV43" s="36"/>
      <c r="AW43" s="36"/>
      <c r="AX43" s="36"/>
      <c r="AY43" s="36"/>
      <c r="AZ43" s="36"/>
      <c r="BA43" s="36"/>
      <c r="BB43" s="36"/>
      <c r="BC43" s="36"/>
      <c r="BD43" s="36"/>
    </row>
    <row r="44" spans="2:56" ht="21.75" customHeight="1">
      <c r="B44" s="531"/>
      <c r="C44" s="124"/>
      <c r="D44" s="124"/>
      <c r="E44" s="124"/>
      <c r="F44" s="524" t="s">
        <v>84</v>
      </c>
      <c r="G44" s="524"/>
      <c r="H44" s="524"/>
      <c r="I44" s="526" t="s">
        <v>22</v>
      </c>
      <c r="J44" s="526"/>
      <c r="K44" s="526"/>
      <c r="L44" s="524" t="s">
        <v>13</v>
      </c>
      <c r="M44" s="524"/>
      <c r="N44" s="524"/>
      <c r="O44" s="526" t="s">
        <v>93</v>
      </c>
      <c r="P44" s="526"/>
      <c r="Q44" s="526"/>
      <c r="R44" s="524" t="s">
        <v>86</v>
      </c>
      <c r="S44" s="524"/>
      <c r="T44" s="524"/>
      <c r="U44" s="526" t="s">
        <v>175</v>
      </c>
      <c r="V44" s="526"/>
      <c r="W44" s="536"/>
      <c r="Y44" s="36"/>
      <c r="Z44" s="202"/>
      <c r="AA44" s="202"/>
      <c r="AB44" s="202"/>
      <c r="AC44" s="202"/>
      <c r="AD44" s="202"/>
      <c r="AE44" s="202"/>
      <c r="AF44" s="202"/>
      <c r="AG44" s="202"/>
      <c r="AH44" s="202"/>
      <c r="AI44" s="202"/>
      <c r="AJ44" s="202"/>
      <c r="AK44" s="202"/>
      <c r="AL44" s="202"/>
      <c r="AM44" s="202"/>
      <c r="AN44" s="202"/>
      <c r="AO44" s="202"/>
      <c r="AP44" s="202"/>
      <c r="AQ44" s="202"/>
      <c r="AR44" s="202"/>
      <c r="AS44" s="202"/>
      <c r="AT44" s="36"/>
      <c r="AU44" s="36"/>
      <c r="AV44" s="36"/>
      <c r="AW44" s="36"/>
      <c r="AX44" s="36"/>
      <c r="AY44" s="36"/>
      <c r="AZ44" s="36"/>
      <c r="BA44" s="36"/>
      <c r="BB44" s="36"/>
      <c r="BC44" s="36"/>
      <c r="BD44" s="36"/>
    </row>
    <row r="45" spans="2:56" ht="21.75" customHeight="1">
      <c r="B45" s="531"/>
      <c r="C45" s="124"/>
      <c r="D45" s="124"/>
      <c r="E45" s="124"/>
      <c r="F45" s="524"/>
      <c r="G45" s="524"/>
      <c r="H45" s="524"/>
      <c r="I45" s="526"/>
      <c r="J45" s="526"/>
      <c r="K45" s="526"/>
      <c r="L45" s="524"/>
      <c r="M45" s="524"/>
      <c r="N45" s="524"/>
      <c r="O45" s="526"/>
      <c r="P45" s="526"/>
      <c r="Q45" s="526"/>
      <c r="R45" s="524"/>
      <c r="S45" s="524"/>
      <c r="T45" s="524"/>
      <c r="U45" s="526"/>
      <c r="V45" s="526"/>
      <c r="W45" s="536"/>
      <c r="Y45" s="36"/>
      <c r="Z45" s="202"/>
      <c r="AA45" s="202"/>
      <c r="AB45" s="202"/>
      <c r="AC45" s="202"/>
      <c r="AD45" s="202"/>
      <c r="AE45" s="202"/>
      <c r="AF45" s="202"/>
      <c r="AG45" s="202"/>
      <c r="AH45" s="202"/>
      <c r="AI45" s="202"/>
      <c r="AJ45" s="202"/>
      <c r="AK45" s="202"/>
      <c r="AL45" s="202"/>
      <c r="AM45" s="202"/>
      <c r="AN45" s="202"/>
      <c r="AO45" s="202"/>
      <c r="AP45" s="202"/>
      <c r="AQ45" s="202"/>
      <c r="AR45" s="202"/>
      <c r="AS45" s="202"/>
      <c r="AT45" s="36"/>
      <c r="AU45" s="36"/>
      <c r="AV45" s="36"/>
      <c r="AW45" s="36"/>
      <c r="AX45" s="36"/>
      <c r="AY45" s="36"/>
      <c r="AZ45" s="36"/>
      <c r="BA45" s="36"/>
      <c r="BB45" s="36"/>
      <c r="BC45" s="36"/>
      <c r="BD45" s="36"/>
    </row>
    <row r="46" spans="2:56" ht="21.75" customHeight="1">
      <c r="B46" s="531"/>
      <c r="C46" s="124"/>
      <c r="D46" s="124"/>
      <c r="E46" s="124"/>
      <c r="F46" s="524"/>
      <c r="G46" s="524"/>
      <c r="H46" s="524"/>
      <c r="I46" s="526"/>
      <c r="J46" s="526"/>
      <c r="K46" s="526"/>
      <c r="L46" s="524"/>
      <c r="M46" s="524"/>
      <c r="N46" s="524"/>
      <c r="O46" s="526"/>
      <c r="P46" s="526"/>
      <c r="Q46" s="526"/>
      <c r="R46" s="524"/>
      <c r="S46" s="524"/>
      <c r="T46" s="524"/>
      <c r="U46" s="537"/>
      <c r="V46" s="538"/>
      <c r="W46" s="539"/>
      <c r="Y46" s="36"/>
      <c r="Z46" s="202"/>
      <c r="AA46" s="202"/>
      <c r="AB46" s="202"/>
      <c r="AC46" s="202"/>
      <c r="AD46" s="202"/>
      <c r="AE46" s="202"/>
      <c r="AF46" s="202"/>
      <c r="AG46" s="202"/>
      <c r="AH46" s="202"/>
      <c r="AI46" s="202"/>
      <c r="AJ46" s="202"/>
      <c r="AK46" s="202"/>
      <c r="AL46" s="202"/>
      <c r="AM46" s="202"/>
      <c r="AN46" s="202"/>
      <c r="AO46" s="202"/>
      <c r="AP46" s="202"/>
      <c r="AQ46" s="202"/>
      <c r="AR46" s="202"/>
      <c r="AS46" s="202"/>
      <c r="AT46" s="36"/>
      <c r="AU46" s="36"/>
      <c r="AV46" s="36"/>
      <c r="AW46" s="36"/>
      <c r="AX46" s="36"/>
      <c r="AY46" s="36"/>
      <c r="AZ46" s="36"/>
      <c r="BA46" s="36"/>
      <c r="BB46" s="36"/>
      <c r="BC46" s="36"/>
      <c r="BD46" s="36"/>
    </row>
    <row r="47" spans="2:56" ht="21.75" customHeight="1" thickBot="1">
      <c r="B47" s="532"/>
      <c r="C47" s="533"/>
      <c r="D47" s="533"/>
      <c r="E47" s="533"/>
      <c r="F47" s="534"/>
      <c r="G47" s="534"/>
      <c r="H47" s="534"/>
      <c r="I47" s="535"/>
      <c r="J47" s="535"/>
      <c r="K47" s="535"/>
      <c r="L47" s="534"/>
      <c r="M47" s="534"/>
      <c r="N47" s="534"/>
      <c r="O47" s="535"/>
      <c r="P47" s="535"/>
      <c r="Q47" s="535"/>
      <c r="R47" s="534"/>
      <c r="S47" s="534"/>
      <c r="T47" s="534"/>
      <c r="U47" s="540"/>
      <c r="V47" s="541"/>
      <c r="W47" s="542"/>
      <c r="Y47" s="36"/>
      <c r="Z47" s="202"/>
      <c r="AA47" s="202"/>
      <c r="AB47" s="202"/>
      <c r="AC47" s="202"/>
      <c r="AD47" s="202"/>
      <c r="AE47" s="202"/>
      <c r="AF47" s="202"/>
      <c r="AG47" s="202"/>
      <c r="AH47" s="202"/>
      <c r="AI47" s="202"/>
      <c r="AJ47" s="202"/>
      <c r="AK47" s="202"/>
      <c r="AL47" s="202"/>
      <c r="AM47" s="202"/>
      <c r="AN47" s="202"/>
      <c r="AO47" s="202"/>
      <c r="AP47" s="202"/>
      <c r="AQ47" s="202"/>
      <c r="AR47" s="202"/>
      <c r="AS47" s="202"/>
      <c r="AT47" s="36"/>
      <c r="AU47" s="36"/>
      <c r="AV47" s="36"/>
      <c r="AW47" s="36"/>
      <c r="AX47" s="36"/>
      <c r="AY47" s="36"/>
      <c r="AZ47" s="36"/>
      <c r="BA47" s="36"/>
      <c r="BB47" s="36"/>
      <c r="BC47" s="36"/>
      <c r="BD47" s="36"/>
    </row>
    <row r="48" spans="2:56" ht="9" customHeight="1" thickBot="1">
      <c r="B48" s="11"/>
      <c r="C48" s="11"/>
      <c r="D48" s="11"/>
      <c r="E48" s="11"/>
      <c r="F48" s="12"/>
      <c r="G48" s="12"/>
      <c r="H48" s="12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Y48" s="36"/>
      <c r="Z48" s="202"/>
      <c r="AA48" s="202"/>
      <c r="AB48" s="202"/>
      <c r="AC48" s="202"/>
      <c r="AD48" s="202"/>
      <c r="AE48" s="202"/>
      <c r="AF48" s="202"/>
      <c r="AG48" s="202"/>
      <c r="AH48" s="202"/>
      <c r="AI48" s="202"/>
      <c r="AJ48" s="202"/>
      <c r="AK48" s="202"/>
      <c r="AL48" s="202"/>
      <c r="AM48" s="202"/>
      <c r="AN48" s="202"/>
      <c r="AO48" s="202"/>
      <c r="AP48" s="202"/>
      <c r="AQ48" s="202"/>
      <c r="AR48" s="202"/>
      <c r="AS48" s="202"/>
      <c r="AT48" s="36"/>
      <c r="AU48" s="36"/>
      <c r="AV48" s="36"/>
      <c r="AW48" s="36"/>
      <c r="AX48" s="36"/>
      <c r="AY48" s="36"/>
      <c r="AZ48" s="36"/>
      <c r="BA48" s="36"/>
      <c r="BB48" s="36"/>
      <c r="BC48" s="36"/>
      <c r="BD48" s="36"/>
    </row>
    <row r="49" spans="2:56" ht="36" customHeight="1">
      <c r="B49" s="138" t="s">
        <v>110</v>
      </c>
      <c r="C49" s="139"/>
      <c r="D49" s="139"/>
      <c r="E49" s="139"/>
      <c r="F49" s="509"/>
      <c r="G49" s="510"/>
      <c r="H49" s="510"/>
      <c r="I49" s="510"/>
      <c r="J49" s="510"/>
      <c r="K49" s="510"/>
      <c r="L49" s="510"/>
      <c r="M49" s="510"/>
      <c r="N49" s="510"/>
      <c r="O49" s="510"/>
      <c r="P49" s="510"/>
      <c r="Q49" s="510"/>
      <c r="R49" s="510"/>
      <c r="S49" s="510"/>
      <c r="T49" s="510"/>
      <c r="U49" s="510"/>
      <c r="V49" s="510"/>
      <c r="W49" s="511"/>
      <c r="Z49" s="9"/>
      <c r="AA49" s="9"/>
      <c r="AB49" s="9"/>
      <c r="AC49" s="9"/>
      <c r="AD49" s="9"/>
      <c r="AE49" s="9"/>
      <c r="AF49" s="9"/>
      <c r="AG49" s="9"/>
      <c r="AH49" s="9"/>
      <c r="AI49" s="9"/>
    </row>
    <row r="50" spans="2:56" ht="36" customHeight="1">
      <c r="B50" s="140"/>
      <c r="C50" s="141"/>
      <c r="D50" s="141"/>
      <c r="E50" s="141"/>
      <c r="F50" s="512"/>
      <c r="G50" s="447"/>
      <c r="H50" s="447"/>
      <c r="I50" s="447"/>
      <c r="J50" s="447"/>
      <c r="K50" s="447"/>
      <c r="L50" s="447"/>
      <c r="M50" s="447"/>
      <c r="N50" s="447"/>
      <c r="O50" s="447"/>
      <c r="P50" s="447"/>
      <c r="Q50" s="447"/>
      <c r="R50" s="447"/>
      <c r="S50" s="447"/>
      <c r="T50" s="447"/>
      <c r="U50" s="447"/>
      <c r="V50" s="447"/>
      <c r="W50" s="451"/>
    </row>
    <row r="51" spans="2:56" ht="36" customHeight="1">
      <c r="B51" s="140"/>
      <c r="C51" s="141"/>
      <c r="D51" s="141"/>
      <c r="E51" s="141"/>
      <c r="F51" s="512"/>
      <c r="G51" s="447"/>
      <c r="H51" s="447"/>
      <c r="I51" s="447"/>
      <c r="J51" s="447"/>
      <c r="K51" s="447"/>
      <c r="L51" s="447"/>
      <c r="M51" s="447"/>
      <c r="N51" s="447"/>
      <c r="O51" s="447"/>
      <c r="P51" s="447"/>
      <c r="Q51" s="447"/>
      <c r="R51" s="447"/>
      <c r="S51" s="447"/>
      <c r="T51" s="447"/>
      <c r="U51" s="447"/>
      <c r="V51" s="447"/>
      <c r="W51" s="451"/>
    </row>
    <row r="52" spans="2:56" ht="36" customHeight="1">
      <c r="B52" s="517"/>
      <c r="C52" s="518"/>
      <c r="D52" s="518"/>
      <c r="E52" s="518"/>
      <c r="F52" s="513"/>
      <c r="G52" s="514"/>
      <c r="H52" s="514"/>
      <c r="I52" s="514"/>
      <c r="J52" s="514"/>
      <c r="K52" s="514"/>
      <c r="L52" s="514"/>
      <c r="M52" s="514"/>
      <c r="N52" s="514"/>
      <c r="O52" s="514"/>
      <c r="P52" s="514"/>
      <c r="Q52" s="514"/>
      <c r="R52" s="514"/>
      <c r="S52" s="514"/>
      <c r="T52" s="514"/>
      <c r="U52" s="514"/>
      <c r="V52" s="514"/>
      <c r="W52" s="515"/>
      <c r="Y52" s="36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 s="36"/>
      <c r="AU52" s="36"/>
      <c r="AV52" s="36"/>
      <c r="AW52" s="36"/>
      <c r="AX52" s="36"/>
      <c r="AY52" s="36"/>
      <c r="AZ52" s="36"/>
      <c r="BA52" s="36"/>
      <c r="BB52" s="36"/>
      <c r="BC52" s="36"/>
      <c r="BD52" s="36"/>
    </row>
    <row r="53" spans="2:56" ht="36" customHeight="1">
      <c r="B53" s="517"/>
      <c r="C53" s="518"/>
      <c r="D53" s="518"/>
      <c r="E53" s="518"/>
      <c r="F53" s="513"/>
      <c r="G53" s="514"/>
      <c r="H53" s="514"/>
      <c r="I53" s="514"/>
      <c r="J53" s="514"/>
      <c r="K53" s="514"/>
      <c r="L53" s="514"/>
      <c r="M53" s="514"/>
      <c r="N53" s="514"/>
      <c r="O53" s="514"/>
      <c r="P53" s="514"/>
      <c r="Q53" s="514"/>
      <c r="R53" s="514"/>
      <c r="S53" s="514"/>
      <c r="T53" s="514"/>
      <c r="U53" s="514"/>
      <c r="V53" s="514"/>
      <c r="W53" s="515"/>
      <c r="Y53" s="36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 s="36"/>
      <c r="AU53" s="36"/>
      <c r="AV53" s="36"/>
      <c r="AW53" s="36"/>
      <c r="AX53" s="36"/>
      <c r="AY53" s="36"/>
      <c r="AZ53" s="36"/>
      <c r="BA53" s="36"/>
      <c r="BB53" s="36"/>
      <c r="BC53" s="36"/>
      <c r="BD53" s="36"/>
    </row>
    <row r="54" spans="2:56" ht="36" customHeight="1">
      <c r="B54" s="517"/>
      <c r="C54" s="518"/>
      <c r="D54" s="518"/>
      <c r="E54" s="518"/>
      <c r="F54" s="513"/>
      <c r="G54" s="514"/>
      <c r="H54" s="514"/>
      <c r="I54" s="514"/>
      <c r="J54" s="514"/>
      <c r="K54" s="514"/>
      <c r="L54" s="514"/>
      <c r="M54" s="514"/>
      <c r="N54" s="514"/>
      <c r="O54" s="514"/>
      <c r="P54" s="514"/>
      <c r="Q54" s="514"/>
      <c r="R54" s="514"/>
      <c r="S54" s="514"/>
      <c r="T54" s="514"/>
      <c r="U54" s="514"/>
      <c r="V54" s="514"/>
      <c r="W54" s="515"/>
      <c r="Y54" s="36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 s="36"/>
      <c r="AU54" s="36"/>
      <c r="AV54" s="36"/>
      <c r="AW54" s="36"/>
      <c r="AX54" s="36"/>
      <c r="AY54" s="36"/>
      <c r="AZ54" s="36"/>
      <c r="BA54" s="36"/>
      <c r="BB54" s="36"/>
      <c r="BC54" s="36"/>
      <c r="BD54" s="36"/>
    </row>
    <row r="55" spans="2:56" ht="36" customHeight="1" thickBot="1">
      <c r="B55" s="142"/>
      <c r="C55" s="143"/>
      <c r="D55" s="143"/>
      <c r="E55" s="143"/>
      <c r="F55" s="516"/>
      <c r="G55" s="449"/>
      <c r="H55" s="449"/>
      <c r="I55" s="449"/>
      <c r="J55" s="449"/>
      <c r="K55" s="449"/>
      <c r="L55" s="449"/>
      <c r="M55" s="449"/>
      <c r="N55" s="449"/>
      <c r="O55" s="449"/>
      <c r="P55" s="449"/>
      <c r="Q55" s="449"/>
      <c r="R55" s="449"/>
      <c r="S55" s="449"/>
      <c r="T55" s="449"/>
      <c r="U55" s="449"/>
      <c r="V55" s="449"/>
      <c r="W55" s="452"/>
    </row>
    <row r="56" spans="2:56" ht="6.75" customHeight="1" thickBot="1">
      <c r="B56" s="11"/>
      <c r="C56" s="11"/>
      <c r="D56" s="11"/>
      <c r="E56" s="11"/>
      <c r="F56" s="12"/>
      <c r="G56" s="12"/>
      <c r="H56" s="12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Y56" s="3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</row>
    <row r="57" spans="2:56" ht="36" customHeight="1">
      <c r="B57" s="128" t="s">
        <v>20</v>
      </c>
      <c r="C57" s="129"/>
      <c r="D57" s="129"/>
      <c r="E57" s="129"/>
      <c r="F57" s="509" t="s">
        <v>44</v>
      </c>
      <c r="G57" s="510"/>
      <c r="H57" s="510"/>
      <c r="I57" s="510"/>
      <c r="J57" s="510"/>
      <c r="K57" s="510"/>
      <c r="L57" s="510"/>
      <c r="M57" s="510"/>
      <c r="N57" s="510"/>
      <c r="O57" s="510"/>
      <c r="P57" s="510"/>
      <c r="Q57" s="510"/>
      <c r="R57" s="510"/>
      <c r="S57" s="510"/>
      <c r="T57" s="510"/>
      <c r="U57" s="510"/>
      <c r="V57" s="510"/>
      <c r="W57" s="511"/>
      <c r="Z57" s="9"/>
      <c r="AA57" s="9"/>
      <c r="AB57" s="9"/>
      <c r="AC57" s="9"/>
      <c r="AD57" s="9"/>
      <c r="AE57" s="9"/>
      <c r="AF57" s="9"/>
      <c r="AG57" s="9"/>
      <c r="AH57" s="9"/>
      <c r="AI57" s="9"/>
    </row>
    <row r="58" spans="2:56" ht="36" customHeight="1">
      <c r="B58" s="505"/>
      <c r="C58" s="506"/>
      <c r="D58" s="506"/>
      <c r="E58" s="506"/>
      <c r="F58" s="512"/>
      <c r="G58" s="447"/>
      <c r="H58" s="447"/>
      <c r="I58" s="447"/>
      <c r="J58" s="447"/>
      <c r="K58" s="447"/>
      <c r="L58" s="447"/>
      <c r="M58" s="447"/>
      <c r="N58" s="447"/>
      <c r="O58" s="447"/>
      <c r="P58" s="447"/>
      <c r="Q58" s="447"/>
      <c r="R58" s="447"/>
      <c r="S58" s="447"/>
      <c r="T58" s="447"/>
      <c r="U58" s="447"/>
      <c r="V58" s="447"/>
      <c r="W58" s="451"/>
    </row>
    <row r="59" spans="2:56" ht="36" customHeight="1">
      <c r="B59" s="505"/>
      <c r="C59" s="506"/>
      <c r="D59" s="506"/>
      <c r="E59" s="506"/>
      <c r="F59" s="512"/>
      <c r="G59" s="447"/>
      <c r="H59" s="447"/>
      <c r="I59" s="447"/>
      <c r="J59" s="447"/>
      <c r="K59" s="447"/>
      <c r="L59" s="447"/>
      <c r="M59" s="447"/>
      <c r="N59" s="447"/>
      <c r="O59" s="447"/>
      <c r="P59" s="447"/>
      <c r="Q59" s="447"/>
      <c r="R59" s="447"/>
      <c r="S59" s="447"/>
      <c r="T59" s="447"/>
      <c r="U59" s="447"/>
      <c r="V59" s="447"/>
      <c r="W59" s="451"/>
    </row>
    <row r="60" spans="2:56" ht="36" customHeight="1">
      <c r="B60" s="507"/>
      <c r="C60" s="508"/>
      <c r="D60" s="508"/>
      <c r="E60" s="508"/>
      <c r="F60" s="513"/>
      <c r="G60" s="514"/>
      <c r="H60" s="514"/>
      <c r="I60" s="514"/>
      <c r="J60" s="514"/>
      <c r="K60" s="514"/>
      <c r="L60" s="514"/>
      <c r="M60" s="514"/>
      <c r="N60" s="514"/>
      <c r="O60" s="514"/>
      <c r="P60" s="514"/>
      <c r="Q60" s="514"/>
      <c r="R60" s="514"/>
      <c r="S60" s="514"/>
      <c r="T60" s="514"/>
      <c r="U60" s="514"/>
      <c r="V60" s="514"/>
      <c r="W60" s="515"/>
      <c r="Y60" s="36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 s="36"/>
      <c r="AU60" s="36"/>
      <c r="AV60" s="36"/>
      <c r="AW60" s="36"/>
      <c r="AX60" s="36"/>
      <c r="AY60" s="36"/>
      <c r="AZ60" s="36"/>
      <c r="BA60" s="36"/>
      <c r="BB60" s="36"/>
      <c r="BC60" s="36"/>
      <c r="BD60" s="36"/>
    </row>
    <row r="61" spans="2:56" ht="36" customHeight="1">
      <c r="B61" s="507"/>
      <c r="C61" s="508"/>
      <c r="D61" s="508"/>
      <c r="E61" s="508"/>
      <c r="F61" s="513"/>
      <c r="G61" s="514"/>
      <c r="H61" s="514"/>
      <c r="I61" s="514"/>
      <c r="J61" s="514"/>
      <c r="K61" s="514"/>
      <c r="L61" s="514"/>
      <c r="M61" s="514"/>
      <c r="N61" s="514"/>
      <c r="O61" s="514"/>
      <c r="P61" s="514"/>
      <c r="Q61" s="514"/>
      <c r="R61" s="514"/>
      <c r="S61" s="514"/>
      <c r="T61" s="514"/>
      <c r="U61" s="514"/>
      <c r="V61" s="514"/>
      <c r="W61" s="515"/>
      <c r="Y61" s="36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 s="36"/>
      <c r="AU61" s="36"/>
      <c r="AV61" s="36"/>
      <c r="AW61" s="36"/>
      <c r="AX61" s="36"/>
      <c r="AY61" s="36"/>
      <c r="AZ61" s="36"/>
      <c r="BA61" s="36"/>
      <c r="BB61" s="36"/>
      <c r="BC61" s="36"/>
      <c r="BD61" s="36"/>
    </row>
    <row r="62" spans="2:56" ht="36" customHeight="1">
      <c r="B62" s="507"/>
      <c r="C62" s="508"/>
      <c r="D62" s="508"/>
      <c r="E62" s="508"/>
      <c r="F62" s="513"/>
      <c r="G62" s="514"/>
      <c r="H62" s="514"/>
      <c r="I62" s="514"/>
      <c r="J62" s="514"/>
      <c r="K62" s="514"/>
      <c r="L62" s="514"/>
      <c r="M62" s="514"/>
      <c r="N62" s="514"/>
      <c r="O62" s="514"/>
      <c r="P62" s="514"/>
      <c r="Q62" s="514"/>
      <c r="R62" s="514"/>
      <c r="S62" s="514"/>
      <c r="T62" s="514"/>
      <c r="U62" s="514"/>
      <c r="V62" s="514"/>
      <c r="W62" s="515"/>
      <c r="Y62" s="36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 s="36"/>
      <c r="AU62" s="36"/>
      <c r="AV62" s="36"/>
      <c r="AW62" s="36"/>
      <c r="AX62" s="36"/>
      <c r="AY62" s="36"/>
      <c r="AZ62" s="36"/>
      <c r="BA62" s="36"/>
      <c r="BB62" s="36"/>
      <c r="BC62" s="36"/>
      <c r="BD62" s="36"/>
    </row>
    <row r="63" spans="2:56" ht="36" customHeight="1" thickBot="1">
      <c r="B63" s="130"/>
      <c r="C63" s="131"/>
      <c r="D63" s="131"/>
      <c r="E63" s="131"/>
      <c r="F63" s="516"/>
      <c r="G63" s="449"/>
      <c r="H63" s="449"/>
      <c r="I63" s="449"/>
      <c r="J63" s="449"/>
      <c r="K63" s="449"/>
      <c r="L63" s="449"/>
      <c r="M63" s="449"/>
      <c r="N63" s="449"/>
      <c r="O63" s="449"/>
      <c r="P63" s="449"/>
      <c r="Q63" s="449"/>
      <c r="R63" s="449"/>
      <c r="S63" s="449"/>
      <c r="T63" s="449"/>
      <c r="U63" s="449"/>
      <c r="V63" s="449"/>
      <c r="W63" s="452"/>
    </row>
    <row r="64" spans="2:56" ht="19.5" customHeight="1">
      <c r="B64" s="16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16"/>
      <c r="S64" s="16"/>
      <c r="T64" s="16"/>
      <c r="U64" s="16"/>
      <c r="V64" s="16"/>
      <c r="W64" s="16"/>
      <c r="X64" s="16"/>
      <c r="Y64" s="36"/>
    </row>
    <row r="65" spans="1:56" s="7" customFormat="1" hidden="1">
      <c r="B65" s="16"/>
      <c r="C65" s="40"/>
      <c r="D65" s="40"/>
      <c r="E65" s="40"/>
      <c r="F65" s="40" t="s">
        <v>31</v>
      </c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Y65" s="36"/>
      <c r="AT65" s="36"/>
      <c r="AU65" s="36"/>
      <c r="AV65" s="36"/>
      <c r="AW65" s="36"/>
      <c r="AX65" s="36"/>
      <c r="AY65" s="36"/>
      <c r="AZ65" s="36"/>
      <c r="BA65" s="36"/>
      <c r="BB65" s="36"/>
      <c r="BC65" s="36"/>
      <c r="BD65" s="36"/>
    </row>
    <row r="66" spans="1:56" s="7" customFormat="1" hidden="1">
      <c r="A66" s="40"/>
      <c r="B66" s="40"/>
      <c r="C66" s="40"/>
      <c r="D66" s="40"/>
      <c r="E66" s="40"/>
      <c r="F66" s="40" t="s">
        <v>32</v>
      </c>
      <c r="G66" s="40"/>
      <c r="H66" s="40"/>
      <c r="I66" s="40"/>
      <c r="J66" s="40"/>
      <c r="K66" s="40" t="s">
        <v>26</v>
      </c>
      <c r="L66" s="40"/>
      <c r="M66" s="40"/>
      <c r="N66" s="40"/>
      <c r="O66" s="40"/>
      <c r="P66" s="40"/>
      <c r="Q66" s="40"/>
      <c r="R66" s="40" t="s">
        <v>15</v>
      </c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  <c r="AF66" s="40"/>
      <c r="AT66" s="36"/>
      <c r="AU66" s="36"/>
      <c r="AV66" s="36"/>
      <c r="AW66" s="36"/>
      <c r="AX66" s="36"/>
      <c r="AY66" s="36"/>
      <c r="AZ66" s="36"/>
      <c r="BA66" s="36"/>
      <c r="BB66" s="36"/>
      <c r="BC66" s="36"/>
      <c r="BD66" s="36"/>
    </row>
    <row r="67" spans="1:56" s="7" customFormat="1" hidden="1">
      <c r="A67" s="40"/>
      <c r="B67" s="40"/>
      <c r="C67" s="40"/>
      <c r="D67" s="40"/>
      <c r="E67" s="40"/>
      <c r="F67" s="40" t="s">
        <v>16</v>
      </c>
      <c r="G67" s="40"/>
      <c r="H67" s="40"/>
      <c r="I67" s="40"/>
      <c r="J67" s="40"/>
      <c r="K67" s="40" t="s">
        <v>14</v>
      </c>
      <c r="L67" s="40"/>
      <c r="M67" s="40"/>
      <c r="N67" s="40"/>
      <c r="O67" s="40"/>
      <c r="P67" s="40"/>
      <c r="Q67" s="40"/>
      <c r="R67" s="40" t="s">
        <v>28</v>
      </c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F67" s="40"/>
      <c r="AT67" s="36"/>
      <c r="AU67" s="36"/>
      <c r="AV67" s="36"/>
      <c r="AW67" s="36"/>
      <c r="AX67" s="36"/>
      <c r="AY67" s="36"/>
      <c r="AZ67" s="36"/>
      <c r="BA67" s="36"/>
      <c r="BB67" s="36"/>
      <c r="BC67" s="36"/>
      <c r="BD67" s="36"/>
    </row>
    <row r="68" spans="1:56" s="7" customFormat="1" hidden="1">
      <c r="A68" s="40"/>
      <c r="B68" s="40"/>
      <c r="C68" s="40"/>
      <c r="D68" s="40"/>
      <c r="E68" s="40"/>
      <c r="F68" s="40" t="s">
        <v>21</v>
      </c>
      <c r="G68" s="40"/>
      <c r="H68" s="40"/>
      <c r="I68" s="40"/>
      <c r="J68" s="40"/>
      <c r="K68" s="40" t="s">
        <v>17</v>
      </c>
      <c r="L68" s="40"/>
      <c r="M68" s="40"/>
      <c r="N68" s="40"/>
      <c r="O68" s="40"/>
      <c r="P68" s="40"/>
      <c r="Q68" s="40"/>
      <c r="R68" s="40" t="s">
        <v>29</v>
      </c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  <c r="AF68" s="40"/>
      <c r="AT68" s="36"/>
      <c r="AU68" s="36"/>
      <c r="AV68" s="36"/>
      <c r="AW68" s="36"/>
      <c r="AX68" s="36"/>
      <c r="AY68" s="36"/>
      <c r="AZ68" s="36"/>
      <c r="BA68" s="36"/>
      <c r="BB68" s="36"/>
      <c r="BC68" s="36"/>
      <c r="BD68" s="36"/>
    </row>
    <row r="69" spans="1:56" s="7" customFormat="1" hidden="1">
      <c r="A69" s="40"/>
      <c r="B69" s="40"/>
      <c r="C69" s="40"/>
      <c r="D69" s="40"/>
      <c r="E69" s="40"/>
      <c r="F69" s="40" t="s">
        <v>22</v>
      </c>
      <c r="G69" s="40"/>
      <c r="H69" s="40"/>
      <c r="I69" s="40"/>
      <c r="J69" s="40"/>
      <c r="K69" s="40" t="s">
        <v>39</v>
      </c>
      <c r="L69" s="40"/>
      <c r="M69" s="40"/>
      <c r="N69" s="40"/>
      <c r="O69" s="40"/>
      <c r="P69" s="40"/>
      <c r="Q69" s="40"/>
      <c r="R69" s="40" t="s">
        <v>30</v>
      </c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  <c r="AF69" s="40"/>
      <c r="AT69" s="36"/>
      <c r="AU69" s="36"/>
      <c r="AV69" s="36"/>
      <c r="AW69" s="36"/>
      <c r="AX69" s="36"/>
      <c r="AY69" s="36"/>
      <c r="AZ69" s="36"/>
      <c r="BA69" s="36"/>
      <c r="BB69" s="36"/>
      <c r="BC69" s="36"/>
      <c r="BD69" s="36"/>
    </row>
    <row r="70" spans="1:56" s="7" customFormat="1" hidden="1">
      <c r="A70" s="40"/>
      <c r="B70" s="40"/>
      <c r="C70" s="40"/>
      <c r="D70" s="40"/>
      <c r="E70" s="40"/>
      <c r="F70" s="40" t="s">
        <v>23</v>
      </c>
      <c r="G70" s="40"/>
      <c r="H70" s="40"/>
      <c r="I70" s="40"/>
      <c r="J70" s="40"/>
      <c r="K70" s="40" t="s">
        <v>40</v>
      </c>
      <c r="L70" s="40"/>
      <c r="M70" s="40"/>
      <c r="N70" s="40"/>
      <c r="O70" s="40"/>
      <c r="P70" s="40"/>
      <c r="Q70" s="40"/>
      <c r="R70" s="40" t="s">
        <v>176</v>
      </c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  <c r="AF70" s="40"/>
      <c r="AT70" s="36"/>
      <c r="AU70" s="36"/>
      <c r="AV70" s="36"/>
      <c r="AW70" s="36"/>
      <c r="AX70" s="36"/>
      <c r="AY70" s="36"/>
      <c r="AZ70" s="36"/>
      <c r="BA70" s="36"/>
      <c r="BB70" s="36"/>
      <c r="BC70" s="36"/>
      <c r="BD70" s="36"/>
    </row>
    <row r="71" spans="1:56" s="7" customFormat="1" hidden="1">
      <c r="A71" s="40"/>
      <c r="B71" s="40"/>
      <c r="C71" s="40"/>
      <c r="D71" s="40"/>
      <c r="E71" s="40"/>
      <c r="F71" s="40" t="s">
        <v>24</v>
      </c>
      <c r="G71" s="40"/>
      <c r="H71" s="40"/>
      <c r="I71" s="40"/>
      <c r="J71" s="40"/>
      <c r="K71" s="40" t="s">
        <v>41</v>
      </c>
      <c r="L71" s="40"/>
      <c r="M71" s="40"/>
      <c r="N71" s="40"/>
      <c r="O71" s="40"/>
      <c r="P71" s="40"/>
      <c r="Q71" s="40"/>
      <c r="R71" s="40" t="s">
        <v>177</v>
      </c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  <c r="AF71" s="40"/>
      <c r="AT71" s="36"/>
      <c r="AU71" s="36"/>
      <c r="AV71" s="36"/>
      <c r="AW71" s="36"/>
      <c r="AX71" s="36"/>
      <c r="AY71" s="36"/>
      <c r="AZ71" s="36"/>
      <c r="BA71" s="36"/>
      <c r="BB71" s="36"/>
      <c r="BC71" s="36"/>
      <c r="BD71" s="36"/>
    </row>
    <row r="72" spans="1:56" s="7" customFormat="1" hidden="1">
      <c r="A72" s="40"/>
      <c r="B72" s="40"/>
      <c r="C72" s="40"/>
      <c r="D72" s="40"/>
      <c r="E72" s="40"/>
      <c r="F72" s="40" t="s">
        <v>18</v>
      </c>
      <c r="G72" s="40"/>
      <c r="H72" s="40"/>
      <c r="I72" s="40"/>
      <c r="J72" s="40"/>
      <c r="K72" s="40" t="s">
        <v>24</v>
      </c>
      <c r="L72" s="40"/>
      <c r="M72" s="40"/>
      <c r="N72" s="40"/>
      <c r="O72" s="40"/>
      <c r="P72" s="40"/>
      <c r="Q72" s="40"/>
      <c r="R72" s="40" t="s">
        <v>25</v>
      </c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  <c r="AF72" s="40"/>
      <c r="AT72" s="36"/>
      <c r="AU72" s="36"/>
      <c r="AV72" s="36"/>
      <c r="AW72" s="36"/>
      <c r="AX72" s="36"/>
      <c r="AY72" s="36"/>
      <c r="AZ72" s="36"/>
      <c r="BA72" s="36"/>
      <c r="BB72" s="36"/>
      <c r="BC72" s="36"/>
      <c r="BD72" s="36"/>
    </row>
    <row r="73" spans="1:56" s="7" customFormat="1" hidden="1">
      <c r="A73" s="40"/>
      <c r="B73" s="40"/>
      <c r="C73" s="40"/>
      <c r="D73" s="40"/>
      <c r="E73" s="40"/>
      <c r="F73" s="40" t="s">
        <v>25</v>
      </c>
      <c r="G73" s="40"/>
      <c r="H73" s="40"/>
      <c r="I73" s="40"/>
      <c r="J73" s="40"/>
      <c r="K73" s="40" t="s">
        <v>27</v>
      </c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  <c r="AF73" s="40"/>
      <c r="AT73" s="36"/>
      <c r="AU73" s="36"/>
      <c r="AV73" s="36"/>
      <c r="AW73" s="36"/>
      <c r="AX73" s="36"/>
      <c r="AY73" s="36"/>
      <c r="AZ73" s="36"/>
      <c r="BA73" s="36"/>
      <c r="BB73" s="36"/>
      <c r="BC73" s="36"/>
      <c r="BD73" s="36"/>
    </row>
    <row r="74" spans="1:56" s="7" customFormat="1" hidden="1">
      <c r="A74" s="40"/>
      <c r="B74" s="40"/>
      <c r="C74" s="40"/>
      <c r="D74" s="40"/>
      <c r="E74" s="40"/>
      <c r="F74" s="40"/>
      <c r="G74" s="40"/>
      <c r="H74" s="40"/>
      <c r="I74" s="40"/>
      <c r="J74" s="40"/>
      <c r="K74" s="40" t="s">
        <v>19</v>
      </c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  <c r="AF74" s="40"/>
      <c r="AT74" s="36"/>
      <c r="AU74" s="36"/>
      <c r="AV74" s="36"/>
      <c r="AW74" s="36"/>
      <c r="AX74" s="36"/>
      <c r="AY74" s="36"/>
      <c r="AZ74" s="36"/>
      <c r="BA74" s="36"/>
      <c r="BB74" s="36"/>
      <c r="BC74" s="36"/>
      <c r="BD74" s="36"/>
    </row>
    <row r="75" spans="1:56" s="7" customFormat="1" hidden="1">
      <c r="A75" s="40"/>
      <c r="B75" s="40"/>
      <c r="C75" s="40"/>
      <c r="D75" s="40"/>
      <c r="E75" s="40"/>
      <c r="F75" s="40"/>
      <c r="G75" s="40"/>
      <c r="H75" s="40"/>
      <c r="I75" s="40"/>
      <c r="J75" s="40"/>
      <c r="K75" s="40" t="s">
        <v>25</v>
      </c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T75" s="36"/>
      <c r="AU75" s="36"/>
      <c r="AV75" s="36"/>
      <c r="AW75" s="36"/>
      <c r="AX75" s="36"/>
      <c r="AY75" s="36"/>
      <c r="AZ75" s="36"/>
      <c r="BA75" s="36"/>
      <c r="BB75" s="36"/>
      <c r="BC75" s="36"/>
      <c r="BD75" s="36"/>
    </row>
    <row r="76" spans="1:56" s="7" customFormat="1" hidden="1">
      <c r="A76" s="40"/>
      <c r="B76" s="40" t="s">
        <v>88</v>
      </c>
      <c r="C76" s="40" t="s">
        <v>92</v>
      </c>
      <c r="D76" s="40"/>
      <c r="E76" s="40"/>
      <c r="F76" s="40"/>
      <c r="G76" s="40"/>
      <c r="H76" s="40" t="s">
        <v>26</v>
      </c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6"/>
      <c r="AS76" s="36"/>
      <c r="AT76" s="36"/>
      <c r="AU76" s="36"/>
      <c r="AV76" s="36"/>
      <c r="AW76" s="36"/>
      <c r="AX76" s="36"/>
      <c r="AY76" s="36"/>
      <c r="AZ76" s="36"/>
      <c r="BA76" s="36"/>
      <c r="BB76" s="36"/>
      <c r="BC76" s="36"/>
      <c r="BD76" s="36"/>
    </row>
    <row r="77" spans="1:56" s="7" customFormat="1" hidden="1">
      <c r="A77" s="40"/>
      <c r="B77" s="40" t="s">
        <v>89</v>
      </c>
      <c r="C77" s="40" t="s">
        <v>91</v>
      </c>
      <c r="D77" s="40"/>
      <c r="E77" s="40"/>
      <c r="F77" s="40"/>
      <c r="G77" s="40"/>
      <c r="H77" s="40" t="s">
        <v>14</v>
      </c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36"/>
      <c r="AH77" s="36"/>
      <c r="AI77" s="36"/>
      <c r="AJ77" s="36"/>
      <c r="AK77" s="36"/>
      <c r="AL77" s="36"/>
      <c r="AM77" s="36"/>
      <c r="AN77" s="36"/>
      <c r="AO77" s="36"/>
      <c r="AP77" s="36"/>
      <c r="AQ77" s="36"/>
      <c r="AR77" s="36"/>
      <c r="AS77" s="36"/>
      <c r="AT77" s="36"/>
      <c r="AU77" s="36"/>
      <c r="AV77" s="36"/>
      <c r="AW77" s="36"/>
      <c r="AX77" s="36"/>
      <c r="AY77" s="36"/>
      <c r="AZ77" s="36"/>
      <c r="BA77" s="36"/>
      <c r="BB77" s="36"/>
      <c r="BC77" s="36"/>
      <c r="BD77" s="36"/>
    </row>
    <row r="78" spans="1:56" s="7" customFormat="1" hidden="1">
      <c r="A78" s="40"/>
      <c r="B78" s="40" t="s">
        <v>90</v>
      </c>
      <c r="C78" s="40" t="s">
        <v>16</v>
      </c>
      <c r="D78" s="40"/>
      <c r="E78" s="40"/>
      <c r="F78" s="40"/>
      <c r="G78" s="40"/>
      <c r="H78" s="40" t="s">
        <v>17</v>
      </c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  <c r="AF78" s="40"/>
      <c r="AG78" s="36"/>
      <c r="AH78" s="36"/>
      <c r="AI78" s="36"/>
      <c r="AJ78" s="36"/>
      <c r="AK78" s="36"/>
      <c r="AL78" s="36"/>
      <c r="AM78" s="36"/>
      <c r="AN78" s="36"/>
      <c r="AO78" s="36"/>
      <c r="AP78" s="36"/>
      <c r="AQ78" s="36"/>
      <c r="AR78" s="36"/>
      <c r="AS78" s="36"/>
      <c r="AT78" s="36"/>
      <c r="AU78" s="36"/>
      <c r="AV78" s="36"/>
      <c r="AW78" s="36"/>
      <c r="AX78" s="36"/>
      <c r="AY78" s="36"/>
      <c r="AZ78" s="36"/>
      <c r="BA78" s="36"/>
      <c r="BB78" s="36"/>
      <c r="BC78" s="36"/>
      <c r="BD78" s="36"/>
    </row>
    <row r="79" spans="1:56" s="7" customFormat="1" hidden="1">
      <c r="A79" s="40"/>
      <c r="B79" s="40" t="s">
        <v>98</v>
      </c>
      <c r="C79" s="40" t="s">
        <v>21</v>
      </c>
      <c r="D79" s="40"/>
      <c r="E79" s="40"/>
      <c r="F79" s="40"/>
      <c r="G79" s="40"/>
      <c r="H79" s="40" t="s">
        <v>93</v>
      </c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36"/>
      <c r="AH79" s="36"/>
      <c r="AI79" s="36"/>
      <c r="AJ79" s="36"/>
      <c r="AK79" s="36"/>
      <c r="AL79" s="36"/>
      <c r="AM79" s="36"/>
      <c r="AN79" s="36"/>
      <c r="AO79" s="36"/>
      <c r="AP79" s="36"/>
      <c r="AQ79" s="36"/>
      <c r="AR79" s="36"/>
      <c r="AS79" s="36"/>
      <c r="AT79" s="36"/>
      <c r="AU79" s="36"/>
      <c r="AV79" s="36"/>
      <c r="AW79" s="36"/>
      <c r="AX79" s="36"/>
      <c r="AY79" s="36"/>
      <c r="AZ79" s="36"/>
      <c r="BA79" s="36"/>
      <c r="BB79" s="36"/>
      <c r="BC79" s="36"/>
      <c r="BD79" s="36"/>
    </row>
    <row r="80" spans="1:56" s="7" customFormat="1" hidden="1">
      <c r="A80" s="40"/>
      <c r="B80" s="40" t="s">
        <v>99</v>
      </c>
      <c r="C80" s="40" t="s">
        <v>22</v>
      </c>
      <c r="D80" s="40"/>
      <c r="E80" s="40"/>
      <c r="F80" s="40"/>
      <c r="G80" s="40"/>
      <c r="H80" s="40" t="s">
        <v>85</v>
      </c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36"/>
      <c r="AH80" s="36"/>
      <c r="AI80" s="36"/>
      <c r="AJ80" s="36"/>
      <c r="AK80" s="36"/>
      <c r="AL80" s="36"/>
      <c r="AM80" s="36"/>
      <c r="AN80" s="36"/>
      <c r="AO80" s="36"/>
      <c r="AP80" s="36"/>
      <c r="AQ80" s="36"/>
      <c r="AR80" s="36"/>
      <c r="AS80" s="36"/>
      <c r="AT80" s="36"/>
      <c r="AU80" s="36"/>
      <c r="AV80" s="36"/>
      <c r="AW80" s="36"/>
      <c r="AX80" s="36"/>
      <c r="AY80" s="36"/>
      <c r="AZ80" s="36"/>
      <c r="BA80" s="36"/>
      <c r="BB80" s="36"/>
      <c r="BC80" s="36"/>
      <c r="BD80" s="36"/>
    </row>
    <row r="81" spans="1:56" s="7" customFormat="1" hidden="1">
      <c r="A81" s="40"/>
      <c r="B81" s="40" t="s">
        <v>100</v>
      </c>
      <c r="C81" s="40" t="s">
        <v>23</v>
      </c>
      <c r="D81" s="40"/>
      <c r="E81" s="40"/>
      <c r="F81" s="40"/>
      <c r="G81" s="40"/>
      <c r="H81" s="40" t="s">
        <v>94</v>
      </c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36"/>
      <c r="AH81" s="36"/>
      <c r="AI81" s="36"/>
      <c r="AJ81" s="36"/>
      <c r="AK81" s="36"/>
      <c r="AL81" s="36"/>
      <c r="AM81" s="36"/>
      <c r="AN81" s="36"/>
      <c r="AO81" s="36"/>
      <c r="AP81" s="36"/>
      <c r="AQ81" s="36"/>
      <c r="AR81" s="36"/>
      <c r="AS81" s="36"/>
      <c r="AT81" s="36"/>
      <c r="AU81" s="36"/>
      <c r="AV81" s="36"/>
      <c r="AW81" s="36"/>
      <c r="AX81" s="36"/>
      <c r="AY81" s="36"/>
      <c r="AZ81" s="36"/>
      <c r="BA81" s="36"/>
      <c r="BB81" s="36"/>
      <c r="BC81" s="36"/>
      <c r="BD81" s="36"/>
    </row>
    <row r="82" spans="1:56" s="7" customFormat="1" hidden="1">
      <c r="A82" s="40"/>
      <c r="B82" s="40" t="s">
        <v>101</v>
      </c>
      <c r="C82" s="40" t="s">
        <v>24</v>
      </c>
      <c r="D82" s="40"/>
      <c r="E82" s="40"/>
      <c r="F82" s="40"/>
      <c r="G82" s="40"/>
      <c r="H82" s="40" t="s">
        <v>24</v>
      </c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6"/>
      <c r="AS82" s="36"/>
      <c r="AT82" s="36"/>
      <c r="AU82" s="36"/>
      <c r="AV82" s="36"/>
      <c r="AW82" s="36"/>
      <c r="AX82" s="36"/>
      <c r="AY82" s="36"/>
      <c r="AZ82" s="36"/>
      <c r="BA82" s="36"/>
      <c r="BB82" s="36"/>
      <c r="BC82" s="36"/>
      <c r="BD82" s="36"/>
    </row>
    <row r="83" spans="1:56" s="7" customFormat="1" hidden="1">
      <c r="A83" s="40"/>
      <c r="B83" s="40" t="s">
        <v>102</v>
      </c>
      <c r="C83" s="40" t="s">
        <v>18</v>
      </c>
      <c r="D83" s="40"/>
      <c r="E83" s="40"/>
      <c r="F83" s="40"/>
      <c r="G83" s="40"/>
      <c r="H83" s="40" t="s">
        <v>27</v>
      </c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6"/>
      <c r="AS83" s="36"/>
      <c r="AT83" s="36"/>
      <c r="AU83" s="36"/>
      <c r="AV83" s="36"/>
      <c r="AW83" s="36"/>
      <c r="AX83" s="36"/>
      <c r="AY83" s="36"/>
      <c r="AZ83" s="36"/>
      <c r="BA83" s="36"/>
      <c r="BB83" s="36"/>
      <c r="BC83" s="36"/>
      <c r="BD83" s="36"/>
    </row>
    <row r="84" spans="1:56" s="7" customFormat="1" hidden="1">
      <c r="A84" s="40"/>
      <c r="B84" s="40" t="s">
        <v>103</v>
      </c>
      <c r="C84" s="40" t="s">
        <v>178</v>
      </c>
      <c r="D84" s="40"/>
      <c r="E84" s="40"/>
      <c r="F84" s="40"/>
      <c r="G84" s="40"/>
      <c r="H84" s="40" t="s">
        <v>19</v>
      </c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F84" s="40"/>
      <c r="AG84" s="36"/>
      <c r="AH84" s="36"/>
      <c r="AI84" s="36"/>
      <c r="AJ84" s="36"/>
      <c r="AK84" s="36"/>
      <c r="AL84" s="36"/>
      <c r="AM84" s="36"/>
      <c r="AN84" s="36"/>
      <c r="AO84" s="36"/>
      <c r="AP84" s="36"/>
      <c r="AQ84" s="36"/>
      <c r="AR84" s="36"/>
      <c r="AS84" s="36"/>
      <c r="AT84" s="36"/>
      <c r="AU84" s="36"/>
      <c r="AV84" s="36"/>
      <c r="AW84" s="36"/>
      <c r="AX84" s="36"/>
      <c r="AY84" s="36"/>
      <c r="AZ84" s="36"/>
      <c r="BA84" s="36"/>
      <c r="BB84" s="36"/>
      <c r="BC84" s="36"/>
      <c r="BD84" s="36"/>
    </row>
    <row r="85" spans="1:56" s="7" customFormat="1" hidden="1">
      <c r="A85" s="40"/>
      <c r="B85" s="40" t="s">
        <v>104</v>
      </c>
      <c r="C85" s="40"/>
      <c r="D85" s="40"/>
      <c r="E85" s="40"/>
      <c r="F85" s="40"/>
      <c r="G85" s="40"/>
      <c r="H85" s="40" t="s">
        <v>178</v>
      </c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36"/>
      <c r="AH85" s="36"/>
      <c r="AI85" s="36"/>
      <c r="AJ85" s="36"/>
      <c r="AK85" s="36"/>
      <c r="AL85" s="36"/>
      <c r="AM85" s="36"/>
      <c r="AN85" s="36"/>
      <c r="AO85" s="36"/>
      <c r="AP85" s="36"/>
      <c r="AQ85" s="36"/>
      <c r="AR85" s="36"/>
      <c r="AS85" s="36"/>
      <c r="AT85" s="36"/>
      <c r="AU85" s="36"/>
      <c r="AV85" s="36"/>
      <c r="AW85" s="36"/>
      <c r="AX85" s="36"/>
      <c r="AY85" s="36"/>
      <c r="AZ85" s="36"/>
      <c r="BA85" s="36"/>
      <c r="BB85" s="36"/>
      <c r="BC85" s="36"/>
      <c r="BD85" s="36"/>
    </row>
    <row r="86" spans="1:56" s="7" customFormat="1" hidden="1">
      <c r="A86" s="40"/>
      <c r="B86" s="40" t="s">
        <v>108</v>
      </c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6"/>
      <c r="AS86" s="36"/>
      <c r="AT86" s="36"/>
      <c r="AU86" s="36"/>
      <c r="AV86" s="36"/>
      <c r="AW86" s="36"/>
      <c r="AX86" s="36"/>
      <c r="AY86" s="36"/>
      <c r="AZ86" s="36"/>
      <c r="BA86" s="36"/>
      <c r="BB86" s="36"/>
      <c r="BC86" s="36"/>
      <c r="BD86" s="36"/>
    </row>
    <row r="87" spans="1:56" s="7" customFormat="1" hidden="1">
      <c r="A87" s="40"/>
      <c r="B87" s="40" t="s">
        <v>109</v>
      </c>
      <c r="C87" s="40"/>
      <c r="D87" s="40"/>
      <c r="E87" s="40"/>
      <c r="F87" s="40"/>
      <c r="G87" s="40"/>
      <c r="H87" s="40"/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36"/>
      <c r="AH87" s="36"/>
      <c r="AI87" s="36"/>
      <c r="AJ87" s="36"/>
      <c r="AK87" s="36"/>
      <c r="AL87" s="36"/>
      <c r="AM87" s="36"/>
      <c r="AN87" s="36"/>
      <c r="AO87" s="36"/>
      <c r="AP87" s="36"/>
      <c r="AQ87" s="36"/>
      <c r="AR87" s="36"/>
      <c r="AS87" s="36"/>
      <c r="AT87" s="36"/>
      <c r="AU87" s="36"/>
      <c r="AV87" s="36"/>
      <c r="AW87" s="36"/>
      <c r="AX87" s="36"/>
      <c r="AY87" s="36"/>
      <c r="AZ87" s="36"/>
      <c r="BA87" s="36"/>
      <c r="BB87" s="36"/>
      <c r="BC87" s="36"/>
      <c r="BD87" s="36"/>
    </row>
    <row r="88" spans="1:56" s="7" customFormat="1" hidden="1">
      <c r="A88" s="40"/>
      <c r="B88" s="40" t="s">
        <v>117</v>
      </c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6"/>
      <c r="AS88" s="36"/>
      <c r="AT88" s="36"/>
      <c r="AU88" s="36"/>
      <c r="AV88" s="36"/>
      <c r="AW88" s="36"/>
      <c r="AX88" s="36"/>
      <c r="AY88" s="36"/>
      <c r="AZ88" s="36"/>
      <c r="BA88" s="36"/>
      <c r="BB88" s="36"/>
      <c r="BC88" s="36"/>
      <c r="BD88" s="36"/>
    </row>
    <row r="89" spans="1:56" s="7" customFormat="1" hidden="1">
      <c r="A89" s="40"/>
      <c r="B89" s="40" t="s">
        <v>105</v>
      </c>
      <c r="C89" s="40"/>
      <c r="D89" s="40"/>
      <c r="E89" s="40"/>
      <c r="F89" s="40"/>
      <c r="G89" s="40"/>
      <c r="H89" s="40"/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36"/>
      <c r="AH89" s="36"/>
      <c r="AI89" s="36"/>
      <c r="AJ89" s="36"/>
      <c r="AK89" s="36"/>
      <c r="AL89" s="36"/>
      <c r="AM89" s="36"/>
      <c r="AN89" s="36"/>
      <c r="AO89" s="36"/>
      <c r="AP89" s="36"/>
      <c r="AQ89" s="36"/>
      <c r="AR89" s="36"/>
      <c r="AS89" s="36"/>
      <c r="AT89" s="36"/>
      <c r="AU89" s="36"/>
      <c r="AV89" s="36"/>
      <c r="AW89" s="36"/>
      <c r="AX89" s="36"/>
      <c r="AY89" s="36"/>
      <c r="AZ89" s="36"/>
      <c r="BA89" s="36"/>
      <c r="BB89" s="36"/>
      <c r="BC89" s="36"/>
      <c r="BD89" s="36"/>
    </row>
    <row r="90" spans="1:56" s="7" customFormat="1" hidden="1">
      <c r="A90" s="40"/>
      <c r="B90" s="40" t="s">
        <v>106</v>
      </c>
      <c r="C90" s="40"/>
      <c r="D90" s="40"/>
      <c r="E90" s="40"/>
      <c r="F90" s="40"/>
      <c r="G90" s="40"/>
      <c r="H90" s="40"/>
      <c r="I90" s="40"/>
      <c r="J90" s="40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36"/>
      <c r="AH90" s="36"/>
      <c r="AI90" s="36"/>
      <c r="AJ90" s="36"/>
      <c r="AK90" s="36"/>
      <c r="AL90" s="36"/>
      <c r="AM90" s="36"/>
      <c r="AN90" s="36"/>
      <c r="AO90" s="36"/>
      <c r="AP90" s="36"/>
      <c r="AQ90" s="36"/>
      <c r="AR90" s="36"/>
      <c r="AS90" s="36"/>
      <c r="AT90" s="36"/>
      <c r="AU90" s="36"/>
      <c r="AV90" s="36"/>
      <c r="AW90" s="36"/>
      <c r="AX90" s="36"/>
      <c r="AY90" s="36"/>
      <c r="AZ90" s="36"/>
      <c r="BA90" s="36"/>
      <c r="BB90" s="36"/>
      <c r="BC90" s="36"/>
      <c r="BD90" s="36"/>
    </row>
    <row r="91" spans="1:56" s="7" customFormat="1" hidden="1">
      <c r="A91" s="40"/>
      <c r="B91" s="40" t="s">
        <v>107</v>
      </c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6"/>
      <c r="AS91" s="36"/>
      <c r="AT91" s="36"/>
      <c r="AU91" s="36"/>
      <c r="AV91" s="36"/>
      <c r="AW91" s="36"/>
      <c r="AX91" s="36"/>
      <c r="AY91" s="36"/>
      <c r="AZ91" s="36"/>
      <c r="BA91" s="36"/>
      <c r="BB91" s="36"/>
      <c r="BC91" s="36"/>
      <c r="BD91" s="36"/>
    </row>
    <row r="92" spans="1:56" s="7" customFormat="1" hidden="1">
      <c r="A92" s="40"/>
      <c r="B92" s="51" t="s">
        <v>151</v>
      </c>
      <c r="C92" s="40"/>
      <c r="D92" s="40"/>
      <c r="E92" s="40"/>
      <c r="F92" s="40"/>
      <c r="G92" s="40"/>
      <c r="H92" s="40"/>
      <c r="I92" s="40"/>
      <c r="J92" s="40"/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F92" s="40"/>
      <c r="AG92" s="36"/>
      <c r="AH92" s="36"/>
      <c r="AI92" s="36"/>
      <c r="AJ92" s="36"/>
      <c r="AK92" s="36"/>
      <c r="AL92" s="36"/>
      <c r="AM92" s="36"/>
      <c r="AN92" s="36"/>
      <c r="AO92" s="36"/>
      <c r="AP92" s="36"/>
      <c r="AQ92" s="36"/>
      <c r="AR92" s="36"/>
      <c r="AS92" s="36"/>
      <c r="AT92" s="36"/>
      <c r="AU92" s="36"/>
      <c r="AV92" s="36"/>
      <c r="AW92" s="36"/>
      <c r="AX92" s="36"/>
      <c r="AY92" s="36"/>
      <c r="AZ92" s="36"/>
      <c r="BA92" s="36"/>
      <c r="BB92" s="36"/>
      <c r="BC92" s="36"/>
      <c r="BD92" s="36"/>
    </row>
    <row r="93" spans="1:56" s="7" customFormat="1" hidden="1">
      <c r="A93" s="40"/>
      <c r="B93" s="51" t="s">
        <v>152</v>
      </c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6"/>
      <c r="AS93" s="36"/>
      <c r="AT93" s="36"/>
      <c r="AU93" s="36"/>
      <c r="AV93" s="36"/>
      <c r="AW93" s="36"/>
      <c r="AX93" s="36"/>
      <c r="AY93" s="36"/>
      <c r="AZ93" s="36"/>
      <c r="BA93" s="36"/>
      <c r="BB93" s="36"/>
      <c r="BC93" s="36"/>
      <c r="BD93" s="36"/>
    </row>
    <row r="94" spans="1:56" s="7" customFormat="1" hidden="1">
      <c r="A94" s="40"/>
      <c r="B94" s="51" t="s">
        <v>168</v>
      </c>
      <c r="C94" s="40"/>
      <c r="D94" s="40"/>
      <c r="E94" s="40"/>
      <c r="F94" s="40"/>
      <c r="G94" s="40"/>
      <c r="H94" s="40"/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F94" s="40"/>
      <c r="AG94" s="36"/>
      <c r="AH94" s="36"/>
      <c r="AI94" s="36"/>
      <c r="AJ94" s="36"/>
      <c r="AK94" s="36"/>
      <c r="AL94" s="36"/>
      <c r="AM94" s="36"/>
      <c r="AN94" s="36"/>
      <c r="AO94" s="36"/>
      <c r="AP94" s="36"/>
      <c r="AQ94" s="36"/>
      <c r="AR94" s="36"/>
      <c r="AS94" s="36"/>
      <c r="AT94" s="36"/>
      <c r="AU94" s="36"/>
      <c r="AV94" s="36"/>
      <c r="AW94" s="36"/>
      <c r="AX94" s="36"/>
      <c r="AY94" s="36"/>
      <c r="AZ94" s="36"/>
      <c r="BA94" s="36"/>
      <c r="BB94" s="36"/>
      <c r="BC94" s="36"/>
      <c r="BD94" s="36"/>
    </row>
    <row r="95" spans="1:56" s="7" customFormat="1" hidden="1">
      <c r="A95" s="40"/>
      <c r="B95" s="51" t="s">
        <v>163</v>
      </c>
      <c r="C95" s="40"/>
      <c r="D95" s="40"/>
      <c r="E95" s="40"/>
      <c r="F95" s="40"/>
      <c r="G95" s="40"/>
      <c r="H95" s="40"/>
      <c r="I95" s="40"/>
      <c r="J95" s="40"/>
      <c r="K95" s="40"/>
      <c r="L95" s="40"/>
      <c r="M95" s="40"/>
      <c r="N95" s="40"/>
      <c r="O95" s="40"/>
      <c r="P95" s="40"/>
      <c r="Q95" s="40"/>
      <c r="R95" s="40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F95" s="40"/>
      <c r="AG95" s="36"/>
      <c r="AH95" s="36"/>
      <c r="AI95" s="36"/>
      <c r="AJ95" s="36"/>
      <c r="AK95" s="36"/>
      <c r="AL95" s="36"/>
      <c r="AM95" s="36"/>
      <c r="AN95" s="36"/>
      <c r="AO95" s="36"/>
      <c r="AP95" s="36"/>
      <c r="AQ95" s="36"/>
      <c r="AR95" s="36"/>
      <c r="AS95" s="36"/>
      <c r="AT95" s="36"/>
      <c r="AU95" s="36"/>
      <c r="AV95" s="36"/>
      <c r="AW95" s="36"/>
      <c r="AX95" s="36"/>
      <c r="AY95" s="36"/>
      <c r="AZ95" s="36"/>
      <c r="BA95" s="36"/>
      <c r="BB95" s="36"/>
      <c r="BC95" s="36"/>
      <c r="BD95" s="36"/>
    </row>
    <row r="96" spans="1:56" s="7" customFormat="1" hidden="1">
      <c r="A96" s="40"/>
      <c r="B96" s="51" t="s">
        <v>165</v>
      </c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36"/>
      <c r="AS96" s="36"/>
      <c r="AT96" s="36"/>
      <c r="AU96" s="36"/>
      <c r="AV96" s="36"/>
      <c r="AW96" s="36"/>
      <c r="AX96" s="36"/>
      <c r="AY96" s="36"/>
      <c r="AZ96" s="36"/>
      <c r="BA96" s="36"/>
      <c r="BB96" s="36"/>
      <c r="BC96" s="36"/>
      <c r="BD96" s="36"/>
    </row>
    <row r="97" spans="1:56" s="7" customFormat="1" hidden="1">
      <c r="A97" s="40"/>
      <c r="B97" s="51" t="s">
        <v>169</v>
      </c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36"/>
      <c r="AH97" s="36"/>
      <c r="AI97" s="36"/>
      <c r="AJ97" s="36"/>
      <c r="AK97" s="36"/>
      <c r="AL97" s="36"/>
      <c r="AM97" s="36"/>
      <c r="AN97" s="36"/>
      <c r="AO97" s="36"/>
      <c r="AP97" s="36"/>
      <c r="AQ97" s="36"/>
      <c r="AR97" s="36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</row>
    <row r="98" spans="1:56" s="7" customFormat="1" hidden="1">
      <c r="A98" s="40"/>
      <c r="B98" s="51" t="s">
        <v>155</v>
      </c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36"/>
      <c r="AH98" s="36"/>
      <c r="AI98" s="36"/>
      <c r="AJ98" s="36"/>
      <c r="AK98" s="36"/>
      <c r="AL98" s="36"/>
      <c r="AM98" s="36"/>
      <c r="AN98" s="36"/>
      <c r="AO98" s="36"/>
      <c r="AP98" s="36"/>
      <c r="AQ98" s="36"/>
      <c r="AR98" s="36"/>
      <c r="AS98" s="36"/>
      <c r="AT98" s="36"/>
      <c r="AU98" s="36"/>
      <c r="AV98" s="36"/>
      <c r="AW98" s="36"/>
      <c r="AX98" s="36"/>
      <c r="AY98" s="36"/>
      <c r="AZ98" s="36"/>
      <c r="BA98" s="36"/>
      <c r="BB98" s="36"/>
      <c r="BC98" s="36"/>
      <c r="BD98" s="36"/>
    </row>
    <row r="99" spans="1:56" s="7" customFormat="1" hidden="1">
      <c r="A99" s="40"/>
      <c r="B99" s="51" t="s">
        <v>156</v>
      </c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F99" s="40"/>
      <c r="AG99" s="36"/>
      <c r="AH99" s="36"/>
      <c r="AI99" s="36"/>
      <c r="AJ99" s="36"/>
      <c r="AK99" s="36"/>
      <c r="AL99" s="36"/>
      <c r="AM99" s="36"/>
      <c r="AN99" s="36"/>
      <c r="AO99" s="36"/>
      <c r="AP99" s="36"/>
      <c r="AQ99" s="36"/>
      <c r="AR99" s="36"/>
      <c r="AS99" s="36"/>
      <c r="AT99" s="36"/>
      <c r="AU99" s="36"/>
      <c r="AV99" s="36"/>
      <c r="AW99" s="36"/>
      <c r="AX99" s="36"/>
      <c r="AY99" s="36"/>
      <c r="AZ99" s="36"/>
      <c r="BA99" s="36"/>
      <c r="BB99" s="36"/>
      <c r="BC99" s="36"/>
      <c r="BD99" s="36"/>
    </row>
    <row r="100" spans="1:56" s="7" customFormat="1" hidden="1">
      <c r="A100" s="40"/>
      <c r="B100" s="51" t="s">
        <v>157</v>
      </c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36"/>
      <c r="AH100" s="36"/>
      <c r="AI100" s="36"/>
      <c r="AJ100" s="36"/>
      <c r="AK100" s="36"/>
      <c r="AL100" s="36"/>
      <c r="AM100" s="36"/>
      <c r="AN100" s="36"/>
      <c r="AO100" s="36"/>
      <c r="AP100" s="36"/>
      <c r="AQ100" s="36"/>
      <c r="AR100" s="36"/>
      <c r="AS100" s="36"/>
      <c r="AT100" s="36"/>
      <c r="AU100" s="36"/>
      <c r="AV100" s="36"/>
      <c r="AW100" s="36"/>
      <c r="AX100" s="36"/>
      <c r="AY100" s="36"/>
      <c r="AZ100" s="36"/>
      <c r="BA100" s="36"/>
      <c r="BB100" s="36"/>
      <c r="BC100" s="36"/>
      <c r="BD100" s="36"/>
    </row>
    <row r="101" spans="1:56" s="7" customFormat="1" hidden="1">
      <c r="A101" s="40"/>
      <c r="B101" s="51" t="s">
        <v>158</v>
      </c>
      <c r="C101" s="40"/>
      <c r="D101" s="40"/>
      <c r="E101" s="40"/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F101" s="40"/>
      <c r="AG101" s="36"/>
      <c r="AH101" s="36"/>
      <c r="AI101" s="36"/>
      <c r="AJ101" s="36"/>
      <c r="AK101" s="36"/>
      <c r="AL101" s="36"/>
      <c r="AM101" s="36"/>
      <c r="AN101" s="36"/>
      <c r="AO101" s="36"/>
      <c r="AP101" s="36"/>
      <c r="AQ101" s="36"/>
      <c r="AR101" s="36"/>
      <c r="AS101" s="36"/>
      <c r="AT101" s="36"/>
      <c r="AU101" s="36"/>
      <c r="AV101" s="36"/>
      <c r="AW101" s="36"/>
      <c r="AX101" s="36"/>
      <c r="AY101" s="36"/>
      <c r="AZ101" s="36"/>
      <c r="BA101" s="36"/>
      <c r="BB101" s="36"/>
      <c r="BC101" s="36"/>
      <c r="BD101" s="36"/>
    </row>
    <row r="102" spans="1:56" s="7" customFormat="1" hidden="1">
      <c r="A102" s="40"/>
      <c r="B102" s="51" t="s">
        <v>159</v>
      </c>
      <c r="C102" s="40"/>
      <c r="D102" s="40"/>
      <c r="E102" s="40"/>
      <c r="F102" s="40"/>
      <c r="G102" s="40"/>
      <c r="H102" s="40"/>
      <c r="I102" s="40"/>
      <c r="J102" s="40"/>
      <c r="K102" s="40"/>
      <c r="L102" s="40"/>
      <c r="M102" s="40"/>
      <c r="N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F102" s="40"/>
      <c r="AG102" s="36"/>
      <c r="AH102" s="36"/>
      <c r="AI102" s="36"/>
      <c r="AJ102" s="36"/>
      <c r="AK102" s="36"/>
      <c r="AL102" s="36"/>
      <c r="AM102" s="36"/>
      <c r="AN102" s="36"/>
      <c r="AO102" s="36"/>
      <c r="AP102" s="36"/>
      <c r="AQ102" s="36"/>
      <c r="AR102" s="36"/>
      <c r="AS102" s="36"/>
      <c r="AT102" s="36"/>
      <c r="AU102" s="36"/>
      <c r="AV102" s="36"/>
      <c r="AW102" s="36"/>
      <c r="AX102" s="36"/>
      <c r="AY102" s="36"/>
      <c r="AZ102" s="36"/>
      <c r="BA102" s="36"/>
      <c r="BB102" s="36"/>
      <c r="BC102" s="36"/>
      <c r="BD102" s="36"/>
    </row>
    <row r="103" spans="1:56" s="7" customFormat="1" hidden="1">
      <c r="A103" s="40"/>
      <c r="B103" s="51" t="s">
        <v>154</v>
      </c>
      <c r="C103" s="40"/>
      <c r="D103" s="40"/>
      <c r="E103" s="40"/>
      <c r="F103" s="40"/>
      <c r="G103" s="40"/>
      <c r="H103" s="40"/>
      <c r="I103" s="40"/>
      <c r="J103" s="40"/>
      <c r="K103" s="40"/>
      <c r="L103" s="40"/>
      <c r="M103" s="40"/>
      <c r="N103" s="40"/>
      <c r="O103" s="40"/>
      <c r="P103" s="40"/>
      <c r="Q103" s="40"/>
      <c r="R103" s="40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F103" s="40"/>
      <c r="AG103" s="36"/>
      <c r="AH103" s="36"/>
      <c r="AI103" s="36"/>
      <c r="AJ103" s="36"/>
      <c r="AK103" s="36"/>
      <c r="AL103" s="36"/>
      <c r="AM103" s="36"/>
      <c r="AN103" s="36"/>
      <c r="AO103" s="36"/>
      <c r="AP103" s="36"/>
      <c r="AQ103" s="36"/>
      <c r="AR103" s="36"/>
      <c r="AS103" s="36"/>
      <c r="AT103" s="36"/>
      <c r="AU103" s="36"/>
      <c r="AV103" s="36"/>
      <c r="AW103" s="36"/>
      <c r="AX103" s="36"/>
      <c r="AY103" s="36"/>
      <c r="AZ103" s="36"/>
      <c r="BA103" s="36"/>
      <c r="BB103" s="36"/>
      <c r="BC103" s="36"/>
      <c r="BD103" s="36"/>
    </row>
    <row r="104" spans="1:56" s="7" customFormat="1" hidden="1">
      <c r="A104" s="40"/>
      <c r="B104" s="16" t="s">
        <v>160</v>
      </c>
      <c r="C104" s="40"/>
      <c r="D104" s="40"/>
      <c r="E104" s="40"/>
      <c r="F104" s="40"/>
      <c r="G104" s="40"/>
      <c r="H104" s="40"/>
      <c r="I104" s="40"/>
      <c r="J104" s="40"/>
      <c r="K104" s="40"/>
      <c r="L104" s="40"/>
      <c r="M104" s="40"/>
      <c r="N104" s="40"/>
      <c r="O104" s="40"/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F104" s="40"/>
      <c r="AG104" s="36"/>
      <c r="AH104" s="36"/>
      <c r="AI104" s="36"/>
      <c r="AJ104" s="36"/>
      <c r="AK104" s="36"/>
      <c r="AL104" s="36"/>
      <c r="AM104" s="36"/>
      <c r="AN104" s="36"/>
      <c r="AO104" s="36"/>
      <c r="AP104" s="36"/>
      <c r="AQ104" s="36"/>
      <c r="AR104" s="36"/>
      <c r="AS104" s="36"/>
      <c r="AT104" s="36"/>
      <c r="AU104" s="36"/>
      <c r="AV104" s="36"/>
      <c r="AW104" s="36"/>
      <c r="AX104" s="36"/>
      <c r="AY104" s="36"/>
      <c r="AZ104" s="36"/>
      <c r="BA104" s="36"/>
      <c r="BB104" s="36"/>
      <c r="BC104" s="36"/>
      <c r="BD104" s="36"/>
    </row>
    <row r="105" spans="1:56" hidden="1">
      <c r="A105" s="40"/>
      <c r="B105" s="16" t="s">
        <v>170</v>
      </c>
      <c r="C105" s="40"/>
      <c r="D105" s="40"/>
      <c r="E105" s="40"/>
      <c r="F105" s="40"/>
      <c r="G105" s="40"/>
      <c r="H105" s="40"/>
      <c r="I105" s="40"/>
      <c r="J105" s="40"/>
      <c r="K105" s="40"/>
      <c r="L105" s="40"/>
      <c r="M105" s="40"/>
      <c r="N105" s="40"/>
      <c r="O105" s="40"/>
      <c r="P105" s="40"/>
      <c r="Q105" s="40"/>
      <c r="R105" s="40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F105" s="40"/>
    </row>
    <row r="106" spans="1:56" hidden="1">
      <c r="A106" s="40"/>
      <c r="B106" s="40" t="s">
        <v>171</v>
      </c>
      <c r="C106" s="40"/>
      <c r="D106" s="40"/>
      <c r="E106" s="40"/>
      <c r="F106" s="40"/>
      <c r="G106" s="40"/>
      <c r="H106" s="40"/>
      <c r="I106" s="40"/>
      <c r="J106" s="40"/>
      <c r="K106" s="40"/>
      <c r="L106" s="40"/>
      <c r="M106" s="40"/>
      <c r="N106" s="40"/>
      <c r="O106" s="40"/>
      <c r="P106" s="40"/>
      <c r="Q106" s="40"/>
      <c r="R106" s="40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F106" s="40"/>
    </row>
    <row r="107" spans="1:56" hidden="1">
      <c r="A107" s="40"/>
      <c r="B107" s="40" t="s">
        <v>172</v>
      </c>
      <c r="C107" s="40"/>
      <c r="D107" s="40"/>
      <c r="E107" s="40"/>
      <c r="F107" s="40"/>
      <c r="G107" s="40"/>
      <c r="H107" s="40"/>
      <c r="I107" s="40"/>
      <c r="J107" s="40"/>
      <c r="K107" s="40"/>
      <c r="L107" s="40"/>
      <c r="M107" s="40"/>
      <c r="N107" s="40"/>
      <c r="O107" s="40"/>
      <c r="P107" s="40"/>
      <c r="Q107" s="40"/>
      <c r="R107" s="40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F107" s="40"/>
    </row>
    <row r="108" spans="1:56" hidden="1">
      <c r="A108" s="40"/>
      <c r="B108" s="40" t="s">
        <v>173</v>
      </c>
      <c r="C108" s="40"/>
      <c r="D108" s="40"/>
      <c r="E108" s="40"/>
      <c r="F108" s="40"/>
      <c r="G108" s="40"/>
      <c r="H108" s="40"/>
      <c r="I108" s="40"/>
      <c r="J108" s="40"/>
      <c r="K108" s="40"/>
      <c r="L108" s="40"/>
      <c r="M108" s="40"/>
      <c r="N108" s="40"/>
      <c r="O108" s="40"/>
      <c r="P108" s="40"/>
      <c r="Q108" s="40"/>
      <c r="R108" s="40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F108" s="40"/>
    </row>
    <row r="109" spans="1:56" hidden="1">
      <c r="A109" s="40"/>
      <c r="B109" s="40" t="s">
        <v>174</v>
      </c>
      <c r="C109" s="40"/>
      <c r="D109" s="40"/>
      <c r="E109" s="40"/>
      <c r="F109" s="40"/>
      <c r="G109" s="40"/>
      <c r="H109" s="40"/>
      <c r="I109" s="40"/>
      <c r="J109" s="40"/>
      <c r="K109" s="40"/>
      <c r="L109" s="40"/>
      <c r="M109" s="40"/>
      <c r="N109" s="40"/>
      <c r="O109" s="40"/>
      <c r="P109" s="40"/>
      <c r="Q109" s="40"/>
      <c r="R109" s="40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F109" s="40"/>
    </row>
    <row r="110" spans="1:56" hidden="1">
      <c r="A110" s="40"/>
      <c r="B110" s="40"/>
      <c r="C110" s="40"/>
      <c r="D110" s="40"/>
      <c r="E110" s="40"/>
      <c r="F110" s="40"/>
      <c r="G110" s="40"/>
      <c r="H110" s="40"/>
      <c r="I110" s="40"/>
      <c r="J110" s="40"/>
      <c r="K110" s="40"/>
      <c r="L110" s="40"/>
      <c r="M110" s="40"/>
      <c r="N110" s="40"/>
      <c r="O110" s="40"/>
      <c r="P110" s="40"/>
      <c r="Q110" s="40"/>
      <c r="R110" s="40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F110" s="40"/>
    </row>
    <row r="111" spans="1:56" hidden="1">
      <c r="A111" s="40"/>
      <c r="B111" s="40"/>
      <c r="C111" s="40"/>
      <c r="D111" s="40"/>
      <c r="E111" s="40"/>
      <c r="F111" s="40"/>
      <c r="G111" s="40"/>
      <c r="H111" s="40"/>
      <c r="I111" s="40"/>
      <c r="J111" s="40"/>
      <c r="K111" s="40"/>
      <c r="L111" s="40"/>
      <c r="M111" s="40"/>
      <c r="N111" s="40"/>
      <c r="O111" s="40"/>
      <c r="P111" s="40"/>
      <c r="Q111" s="40"/>
      <c r="R111" s="40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F111" s="40"/>
    </row>
    <row r="112" spans="1:56" hidden="1">
      <c r="A112" s="40"/>
      <c r="B112" s="40"/>
      <c r="C112" s="40"/>
      <c r="D112" s="40"/>
      <c r="E112" s="40"/>
      <c r="F112" s="40"/>
      <c r="G112" s="40"/>
      <c r="H112" s="40"/>
      <c r="I112" s="40"/>
      <c r="J112" s="40"/>
      <c r="K112" s="40"/>
      <c r="L112" s="40"/>
      <c r="M112" s="40"/>
      <c r="N112" s="40"/>
      <c r="O112" s="40"/>
      <c r="P112" s="40"/>
      <c r="Q112" s="40"/>
      <c r="R112" s="40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F112" s="40"/>
    </row>
    <row r="113" spans="1:32" hidden="1">
      <c r="A113" s="40"/>
      <c r="B113" s="40"/>
      <c r="C113" s="40"/>
      <c r="D113" s="40"/>
      <c r="E113" s="40"/>
      <c r="F113" s="40"/>
      <c r="G113" s="40"/>
      <c r="H113" s="40"/>
      <c r="I113" s="40"/>
      <c r="J113" s="40"/>
      <c r="K113" s="40"/>
      <c r="L113" s="40"/>
      <c r="M113" s="40"/>
      <c r="N113" s="40"/>
      <c r="O113" s="40"/>
      <c r="P113" s="40"/>
      <c r="Q113" s="40"/>
      <c r="R113" s="40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F113" s="40"/>
    </row>
    <row r="114" spans="1:32" hidden="1">
      <c r="A114" s="40"/>
      <c r="B114" s="40"/>
      <c r="C114" s="40"/>
      <c r="D114" s="40"/>
      <c r="E114" s="40"/>
      <c r="F114" s="40"/>
      <c r="G114" s="40"/>
      <c r="H114" s="40"/>
      <c r="I114" s="40"/>
      <c r="J114" s="40"/>
      <c r="K114" s="40"/>
      <c r="L114" s="40"/>
      <c r="M114" s="40"/>
      <c r="N114" s="40"/>
      <c r="O114" s="40"/>
      <c r="P114" s="40"/>
      <c r="Q114" s="40"/>
      <c r="R114" s="40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F114" s="40"/>
    </row>
    <row r="115" spans="1:32" hidden="1">
      <c r="A115" s="40"/>
      <c r="B115" s="40"/>
      <c r="C115" s="40"/>
      <c r="D115" s="40"/>
      <c r="E115" s="40"/>
      <c r="F115" s="40"/>
      <c r="G115" s="40"/>
      <c r="H115" s="40"/>
      <c r="I115" s="40"/>
      <c r="J115" s="40"/>
      <c r="K115" s="40"/>
      <c r="L115" s="40"/>
      <c r="M115" s="40"/>
      <c r="N115" s="40"/>
      <c r="O115" s="40"/>
      <c r="P115" s="40"/>
      <c r="Q115" s="40"/>
      <c r="R115" s="40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F115" s="40"/>
    </row>
    <row r="116" spans="1:32" hidden="1">
      <c r="A116" s="40"/>
      <c r="B116" s="40"/>
      <c r="C116" s="40"/>
      <c r="D116" s="40"/>
      <c r="E116" s="40"/>
      <c r="F116" s="40"/>
      <c r="G116" s="40"/>
      <c r="H116" s="40"/>
      <c r="I116" s="40"/>
      <c r="J116" s="40"/>
      <c r="K116" s="40"/>
      <c r="L116" s="40"/>
      <c r="M116" s="40"/>
      <c r="N116" s="40"/>
      <c r="O116" s="40"/>
      <c r="P116" s="40"/>
      <c r="Q116" s="40"/>
      <c r="R116" s="40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F116" s="40"/>
    </row>
    <row r="117" spans="1:32" hidden="1">
      <c r="A117" s="40"/>
      <c r="B117" s="40"/>
      <c r="C117" s="40"/>
      <c r="D117" s="40"/>
      <c r="E117" s="40"/>
      <c r="F117" s="40"/>
      <c r="G117" s="40"/>
      <c r="H117" s="40"/>
      <c r="I117" s="40"/>
      <c r="J117" s="40"/>
      <c r="K117" s="40"/>
      <c r="L117" s="40"/>
      <c r="M117" s="40"/>
      <c r="N117" s="40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F117" s="40"/>
    </row>
    <row r="118" spans="1:32" hidden="1">
      <c r="A118" s="40"/>
      <c r="B118" s="40"/>
      <c r="C118" s="40"/>
      <c r="D118" s="40"/>
      <c r="E118" s="40"/>
      <c r="F118" s="40"/>
      <c r="G118" s="40"/>
      <c r="H118" s="40"/>
      <c r="I118" s="40"/>
      <c r="J118" s="40"/>
      <c r="K118" s="40"/>
      <c r="L118" s="40"/>
      <c r="M118" s="40"/>
      <c r="N118" s="40"/>
      <c r="O118" s="40"/>
      <c r="P118" s="40"/>
      <c r="Q118" s="40"/>
      <c r="R118" s="40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F118" s="40"/>
    </row>
    <row r="119" spans="1:32" hidden="1">
      <c r="A119" s="40"/>
      <c r="B119" s="40"/>
      <c r="C119" s="40"/>
      <c r="D119" s="40"/>
      <c r="E119" s="40"/>
      <c r="F119" s="40"/>
      <c r="G119" s="40"/>
      <c r="H119" s="40"/>
      <c r="I119" s="40"/>
      <c r="J119" s="40"/>
      <c r="K119" s="40"/>
      <c r="L119" s="40"/>
      <c r="M119" s="40"/>
      <c r="N119" s="40"/>
      <c r="O119" s="40"/>
      <c r="P119" s="40"/>
      <c r="Q119" s="40"/>
      <c r="R119" s="40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F119" s="40"/>
    </row>
    <row r="120" spans="1:32" hidden="1">
      <c r="A120" s="40"/>
      <c r="B120" s="40"/>
      <c r="C120" s="40"/>
      <c r="D120" s="40"/>
      <c r="E120" s="40"/>
      <c r="F120" s="40"/>
      <c r="G120" s="40"/>
      <c r="H120" s="40"/>
      <c r="I120" s="40"/>
      <c r="J120" s="40"/>
      <c r="K120" s="40"/>
      <c r="L120" s="40"/>
      <c r="M120" s="40"/>
      <c r="N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F120" s="40"/>
    </row>
    <row r="121" spans="1:32" hidden="1">
      <c r="A121" s="40"/>
      <c r="B121" s="40"/>
      <c r="C121" s="40"/>
      <c r="D121" s="40"/>
      <c r="E121" s="40"/>
      <c r="F121" s="40"/>
      <c r="G121" s="40"/>
      <c r="H121" s="40"/>
      <c r="I121" s="40"/>
      <c r="J121" s="40"/>
      <c r="K121" s="40"/>
      <c r="L121" s="40"/>
      <c r="M121" s="40"/>
      <c r="N121" s="40"/>
      <c r="O121" s="40"/>
      <c r="P121" s="40"/>
      <c r="Q121" s="40"/>
      <c r="R121" s="40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F121" s="40"/>
    </row>
    <row r="122" spans="1:32" hidden="1">
      <c r="A122" s="40"/>
      <c r="B122" s="40"/>
      <c r="C122" s="40"/>
      <c r="D122" s="40"/>
      <c r="E122" s="40"/>
      <c r="F122" s="40"/>
      <c r="G122" s="40"/>
      <c r="H122" s="40"/>
      <c r="I122" s="40"/>
      <c r="J122" s="40"/>
      <c r="K122" s="40"/>
      <c r="L122" s="40"/>
      <c r="M122" s="40"/>
      <c r="N122" s="40"/>
      <c r="O122" s="40"/>
      <c r="P122" s="40"/>
      <c r="Q122" s="40"/>
      <c r="R122" s="40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F122" s="40"/>
    </row>
    <row r="123" spans="1:32" hidden="1">
      <c r="A123" s="40"/>
      <c r="B123" s="40"/>
      <c r="C123" s="40"/>
      <c r="D123" s="40"/>
      <c r="E123" s="40"/>
      <c r="F123" s="40"/>
      <c r="G123" s="40"/>
      <c r="H123" s="40"/>
      <c r="I123" s="40"/>
      <c r="J123" s="40"/>
      <c r="K123" s="40"/>
      <c r="L123" s="40"/>
      <c r="M123" s="40"/>
      <c r="N123" s="40"/>
      <c r="O123" s="40"/>
      <c r="P123" s="40"/>
      <c r="Q123" s="40"/>
      <c r="R123" s="40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F123" s="40"/>
    </row>
    <row r="124" spans="1:32" hidden="1">
      <c r="A124" s="40"/>
      <c r="B124" s="40"/>
      <c r="C124" s="40"/>
      <c r="D124" s="40"/>
      <c r="E124" s="40"/>
      <c r="F124" s="40"/>
      <c r="G124" s="40"/>
      <c r="H124" s="40"/>
      <c r="I124" s="40"/>
      <c r="J124" s="40"/>
      <c r="K124" s="40"/>
      <c r="L124" s="40"/>
      <c r="M124" s="40"/>
      <c r="N124" s="40"/>
      <c r="O124" s="40"/>
      <c r="P124" s="40"/>
      <c r="Q124" s="40"/>
      <c r="R124" s="40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F124" s="40"/>
    </row>
    <row r="125" spans="1:32" hidden="1">
      <c r="A125" s="40"/>
      <c r="B125" s="40"/>
      <c r="C125" s="40"/>
      <c r="D125" s="40"/>
      <c r="E125" s="40"/>
      <c r="F125" s="40"/>
      <c r="G125" s="40"/>
      <c r="H125" s="40"/>
      <c r="I125" s="40"/>
      <c r="J125" s="40"/>
      <c r="K125" s="40"/>
      <c r="L125" s="40"/>
      <c r="M125" s="40"/>
      <c r="N125" s="40"/>
      <c r="O125" s="40"/>
      <c r="P125" s="40"/>
      <c r="Q125" s="40"/>
      <c r="R125" s="40"/>
      <c r="S125" s="40"/>
      <c r="T125" s="40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F125" s="40"/>
    </row>
    <row r="126" spans="1:32" hidden="1">
      <c r="A126" s="40"/>
      <c r="B126" s="40"/>
      <c r="C126" s="40"/>
      <c r="D126" s="40"/>
      <c r="E126" s="40"/>
      <c r="F126" s="40"/>
      <c r="G126" s="40"/>
      <c r="H126" s="40"/>
      <c r="I126" s="40"/>
      <c r="J126" s="40"/>
      <c r="K126" s="40"/>
      <c r="L126" s="40"/>
      <c r="M126" s="40"/>
      <c r="N126" s="40"/>
      <c r="O126" s="40"/>
      <c r="P126" s="40"/>
      <c r="Q126" s="40"/>
      <c r="R126" s="40"/>
      <c r="S126" s="40"/>
      <c r="T126" s="40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F126" s="40"/>
    </row>
    <row r="127" spans="1:32" hidden="1">
      <c r="A127" s="40"/>
      <c r="B127" s="40"/>
      <c r="C127" s="40"/>
      <c r="D127" s="40"/>
      <c r="E127" s="40"/>
      <c r="F127" s="40"/>
      <c r="G127" s="40"/>
      <c r="H127" s="40"/>
      <c r="I127" s="40"/>
      <c r="J127" s="40"/>
      <c r="K127" s="40"/>
      <c r="L127" s="40"/>
      <c r="M127" s="40"/>
      <c r="N127" s="40"/>
      <c r="O127" s="40"/>
      <c r="P127" s="40"/>
      <c r="Q127" s="40"/>
      <c r="R127" s="40"/>
      <c r="S127" s="40"/>
      <c r="T127" s="40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F127" s="40"/>
    </row>
    <row r="128" spans="1:32" hidden="1">
      <c r="A128" s="40"/>
      <c r="B128" s="40"/>
      <c r="C128" s="40"/>
      <c r="D128" s="40"/>
      <c r="E128" s="40"/>
      <c r="F128" s="40"/>
      <c r="G128" s="40"/>
      <c r="H128" s="40"/>
      <c r="I128" s="40"/>
      <c r="J128" s="40"/>
      <c r="K128" s="40"/>
      <c r="L128" s="40"/>
      <c r="M128" s="40"/>
      <c r="N128" s="40"/>
      <c r="O128" s="40"/>
      <c r="P128" s="40"/>
      <c r="Q128" s="40"/>
      <c r="R128" s="40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F128" s="40"/>
    </row>
    <row r="129" spans="1:32" hidden="1">
      <c r="A129" s="40"/>
      <c r="B129" s="40"/>
      <c r="C129" s="40"/>
      <c r="D129" s="40"/>
      <c r="E129" s="40"/>
      <c r="F129" s="40"/>
      <c r="G129" s="40"/>
      <c r="H129" s="40"/>
      <c r="I129" s="40"/>
      <c r="J129" s="40"/>
      <c r="K129" s="40"/>
      <c r="L129" s="40"/>
      <c r="M129" s="40"/>
      <c r="N129" s="40"/>
      <c r="O129" s="40"/>
      <c r="P129" s="40"/>
      <c r="Q129" s="40"/>
      <c r="R129" s="40"/>
      <c r="S129" s="40"/>
      <c r="T129" s="40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F129" s="40"/>
    </row>
    <row r="130" spans="1:32" hidden="1">
      <c r="A130" s="40"/>
      <c r="B130" s="40"/>
      <c r="C130" s="40"/>
      <c r="D130" s="40"/>
      <c r="E130" s="40"/>
      <c r="F130" s="40"/>
      <c r="G130" s="40"/>
      <c r="H130" s="40"/>
      <c r="I130" s="40"/>
      <c r="J130" s="40"/>
      <c r="K130" s="40"/>
      <c r="L130" s="40"/>
      <c r="M130" s="40"/>
      <c r="N130" s="40"/>
      <c r="O130" s="40"/>
      <c r="P130" s="40"/>
      <c r="Q130" s="40"/>
      <c r="R130" s="40"/>
      <c r="S130" s="40"/>
      <c r="T130" s="40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F130" s="40"/>
    </row>
    <row r="131" spans="1:32" hidden="1">
      <c r="A131" s="40"/>
      <c r="B131" s="40"/>
      <c r="C131" s="40"/>
      <c r="D131" s="40"/>
      <c r="E131" s="40"/>
      <c r="F131" s="40"/>
      <c r="G131" s="40"/>
      <c r="H131" s="40"/>
      <c r="I131" s="40"/>
      <c r="J131" s="40"/>
      <c r="K131" s="40"/>
      <c r="L131" s="40"/>
      <c r="M131" s="40"/>
      <c r="N131" s="40"/>
      <c r="O131" s="40"/>
      <c r="P131" s="40"/>
      <c r="Q131" s="40"/>
      <c r="R131" s="40"/>
      <c r="S131" s="40"/>
      <c r="T131" s="40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F131" s="40"/>
    </row>
    <row r="132" spans="1:32" hidden="1">
      <c r="A132" s="40"/>
      <c r="B132" s="40"/>
      <c r="C132" s="40"/>
      <c r="D132" s="40"/>
      <c r="E132" s="40"/>
      <c r="F132" s="40"/>
      <c r="G132" s="40"/>
      <c r="H132" s="40"/>
      <c r="I132" s="40"/>
      <c r="J132" s="40"/>
      <c r="K132" s="40"/>
      <c r="L132" s="40"/>
      <c r="M132" s="40"/>
      <c r="N132" s="40"/>
      <c r="O132" s="40"/>
      <c r="P132" s="40"/>
      <c r="Q132" s="40"/>
      <c r="R132" s="40"/>
      <c r="S132" s="40"/>
      <c r="T132" s="40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F132" s="40"/>
    </row>
    <row r="133" spans="1:32" hidden="1">
      <c r="A133" s="40"/>
      <c r="B133" s="40"/>
      <c r="C133" s="40"/>
      <c r="D133" s="40"/>
      <c r="E133" s="40"/>
      <c r="F133" s="40"/>
      <c r="G133" s="40"/>
      <c r="H133" s="40"/>
      <c r="I133" s="40"/>
      <c r="J133" s="40"/>
      <c r="K133" s="40"/>
      <c r="L133" s="40"/>
      <c r="M133" s="40"/>
      <c r="N133" s="40"/>
      <c r="O133" s="40"/>
      <c r="P133" s="40"/>
      <c r="Q133" s="40"/>
      <c r="R133" s="40"/>
      <c r="S133" s="40"/>
      <c r="T133" s="40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F133" s="40"/>
    </row>
    <row r="134" spans="1:32" hidden="1">
      <c r="A134" s="40"/>
      <c r="B134" s="40"/>
      <c r="C134" s="40"/>
      <c r="D134" s="40"/>
      <c r="E134" s="40"/>
      <c r="F134" s="40"/>
      <c r="G134" s="40"/>
      <c r="H134" s="40"/>
      <c r="I134" s="40"/>
      <c r="J134" s="40"/>
      <c r="K134" s="40"/>
      <c r="L134" s="40"/>
      <c r="M134" s="40"/>
      <c r="N134" s="40"/>
      <c r="O134" s="40"/>
      <c r="P134" s="40"/>
      <c r="Q134" s="40"/>
      <c r="R134" s="40"/>
      <c r="S134" s="40"/>
      <c r="T134" s="40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F134" s="40"/>
    </row>
    <row r="135" spans="1:32" hidden="1">
      <c r="A135" s="40"/>
      <c r="B135" s="40"/>
      <c r="C135" s="40"/>
      <c r="D135" s="40"/>
      <c r="E135" s="40"/>
      <c r="F135" s="40"/>
      <c r="G135" s="40"/>
      <c r="H135" s="40"/>
      <c r="I135" s="40"/>
      <c r="J135" s="40"/>
      <c r="K135" s="40"/>
      <c r="L135" s="40"/>
      <c r="M135" s="40"/>
      <c r="N135" s="40"/>
      <c r="O135" s="40"/>
      <c r="P135" s="40"/>
      <c r="Q135" s="40"/>
      <c r="R135" s="40"/>
      <c r="S135" s="40"/>
      <c r="T135" s="40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F135" s="40"/>
    </row>
    <row r="136" spans="1:32" hidden="1">
      <c r="A136" s="40"/>
      <c r="B136" s="40"/>
      <c r="C136" s="40"/>
      <c r="D136" s="40"/>
      <c r="E136" s="40"/>
      <c r="F136" s="40"/>
      <c r="G136" s="40"/>
      <c r="H136" s="40"/>
      <c r="I136" s="40"/>
      <c r="J136" s="40"/>
      <c r="K136" s="40"/>
      <c r="L136" s="40"/>
      <c r="M136" s="40"/>
      <c r="N136" s="40"/>
      <c r="O136" s="40"/>
      <c r="P136" s="40"/>
      <c r="Q136" s="40"/>
      <c r="R136" s="40"/>
      <c r="S136" s="40"/>
      <c r="T136" s="40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F136" s="40"/>
    </row>
    <row r="137" spans="1:32" hidden="1">
      <c r="A137" s="40"/>
      <c r="B137" s="40"/>
      <c r="C137" s="40"/>
      <c r="D137" s="40"/>
      <c r="E137" s="40"/>
      <c r="F137" s="40"/>
      <c r="G137" s="40"/>
      <c r="H137" s="40"/>
      <c r="I137" s="40"/>
      <c r="J137" s="40"/>
      <c r="K137" s="40"/>
      <c r="L137" s="40"/>
      <c r="M137" s="40"/>
      <c r="N137" s="40"/>
      <c r="O137" s="40"/>
      <c r="P137" s="40"/>
      <c r="Q137" s="40"/>
      <c r="R137" s="40"/>
      <c r="S137" s="40"/>
      <c r="T137" s="40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F137" s="40"/>
    </row>
    <row r="138" spans="1:32" hidden="1">
      <c r="A138" s="40"/>
      <c r="B138" s="40"/>
      <c r="C138" s="40"/>
      <c r="D138" s="40"/>
      <c r="E138" s="40"/>
      <c r="F138" s="40"/>
      <c r="G138" s="40"/>
      <c r="H138" s="40"/>
      <c r="I138" s="40"/>
      <c r="J138" s="40"/>
      <c r="K138" s="40"/>
      <c r="L138" s="40"/>
      <c r="M138" s="40"/>
      <c r="N138" s="40"/>
      <c r="O138" s="40"/>
      <c r="P138" s="40"/>
      <c r="Q138" s="40"/>
      <c r="R138" s="40"/>
      <c r="S138" s="40"/>
      <c r="T138" s="40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F138" s="40"/>
    </row>
    <row r="139" spans="1:32" hidden="1">
      <c r="A139" s="40"/>
      <c r="B139" s="40"/>
      <c r="C139" s="40"/>
      <c r="D139" s="40"/>
      <c r="E139" s="40"/>
      <c r="F139" s="40"/>
      <c r="G139" s="40"/>
      <c r="H139" s="40"/>
      <c r="I139" s="40"/>
      <c r="J139" s="40"/>
      <c r="K139" s="40"/>
      <c r="L139" s="40"/>
      <c r="M139" s="40"/>
      <c r="N139" s="40"/>
      <c r="O139" s="40"/>
      <c r="P139" s="40"/>
      <c r="Q139" s="40"/>
      <c r="R139" s="40"/>
      <c r="S139" s="40"/>
      <c r="T139" s="40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F139" s="40"/>
    </row>
    <row r="140" spans="1:32" hidden="1">
      <c r="A140" s="40"/>
      <c r="B140" s="40"/>
      <c r="C140" s="40"/>
      <c r="D140" s="40"/>
      <c r="E140" s="40"/>
      <c r="F140" s="40"/>
      <c r="G140" s="40"/>
      <c r="H140" s="40"/>
      <c r="I140" s="40"/>
      <c r="J140" s="40"/>
      <c r="K140" s="40"/>
      <c r="L140" s="40"/>
      <c r="M140" s="40"/>
      <c r="N140" s="40"/>
      <c r="O140" s="40"/>
      <c r="P140" s="40"/>
      <c r="Q140" s="40"/>
      <c r="R140" s="40"/>
      <c r="S140" s="40"/>
      <c r="T140" s="40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F140" s="40"/>
    </row>
    <row r="141" spans="1:32" hidden="1">
      <c r="A141" s="40"/>
      <c r="B141" s="40"/>
      <c r="C141" s="40"/>
      <c r="D141" s="40"/>
      <c r="E141" s="40"/>
      <c r="F141" s="40"/>
      <c r="G141" s="40"/>
      <c r="H141" s="40"/>
      <c r="I141" s="40"/>
      <c r="J141" s="40"/>
      <c r="K141" s="40"/>
      <c r="L141" s="40"/>
      <c r="M141" s="40"/>
      <c r="N141" s="40"/>
      <c r="O141" s="40"/>
      <c r="P141" s="40"/>
      <c r="Q141" s="40"/>
      <c r="R141" s="40"/>
      <c r="S141" s="40"/>
      <c r="T141" s="40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F141" s="40"/>
    </row>
    <row r="142" spans="1:32" hidden="1">
      <c r="A142" s="40"/>
      <c r="B142" s="40"/>
      <c r="C142" s="40"/>
      <c r="D142" s="40"/>
      <c r="E142" s="40"/>
      <c r="F142" s="40"/>
      <c r="G142" s="40"/>
      <c r="H142" s="40"/>
      <c r="I142" s="40"/>
      <c r="J142" s="40"/>
      <c r="K142" s="40"/>
      <c r="L142" s="40"/>
      <c r="M142" s="40"/>
      <c r="N142" s="40"/>
      <c r="O142" s="40"/>
      <c r="P142" s="40"/>
      <c r="Q142" s="40"/>
      <c r="R142" s="40"/>
      <c r="S142" s="40"/>
      <c r="T142" s="40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F142" s="40"/>
    </row>
    <row r="143" spans="1:32" hidden="1">
      <c r="A143" s="40"/>
      <c r="B143" s="40"/>
      <c r="C143" s="40"/>
      <c r="D143" s="40"/>
      <c r="E143" s="40"/>
      <c r="F143" s="40"/>
      <c r="G143" s="40"/>
      <c r="H143" s="40"/>
      <c r="I143" s="40"/>
      <c r="J143" s="40"/>
      <c r="K143" s="40"/>
      <c r="L143" s="40"/>
      <c r="M143" s="40"/>
      <c r="N143" s="40"/>
      <c r="O143" s="40"/>
      <c r="P143" s="40"/>
      <c r="Q143" s="40"/>
      <c r="R143" s="40"/>
      <c r="S143" s="40"/>
      <c r="T143" s="40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F143" s="40"/>
    </row>
    <row r="144" spans="1:32" hidden="1"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</row>
    <row r="145" spans="2:24" hidden="1"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</row>
    <row r="146" spans="2:24" hidden="1"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</row>
    <row r="147" spans="2:24" hidden="1"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</row>
    <row r="148" spans="2:24" hidden="1"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</row>
    <row r="149" spans="2:24" hidden="1"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</row>
    <row r="150" spans="2:24"/>
    <row r="151" spans="2:24"/>
    <row r="152" spans="2:24"/>
    <row r="153" spans="2:24"/>
  </sheetData>
  <mergeCells count="86">
    <mergeCell ref="R40:T43"/>
    <mergeCell ref="U40:W43"/>
    <mergeCell ref="F44:H47"/>
    <mergeCell ref="I44:K45"/>
    <mergeCell ref="L44:N47"/>
    <mergeCell ref="O44:Q45"/>
    <mergeCell ref="R44:T47"/>
    <mergeCell ref="I46:K47"/>
    <mergeCell ref="O46:Q47"/>
    <mergeCell ref="U44:W45"/>
    <mergeCell ref="U46:W47"/>
    <mergeCell ref="B40:E47"/>
    <mergeCell ref="F40:H43"/>
    <mergeCell ref="I40:K43"/>
    <mergeCell ref="L40:N43"/>
    <mergeCell ref="O40:Q43"/>
    <mergeCell ref="R31:T34"/>
    <mergeCell ref="U31:W34"/>
    <mergeCell ref="F35:H38"/>
    <mergeCell ref="I35:K36"/>
    <mergeCell ref="L35:N38"/>
    <mergeCell ref="O35:Q36"/>
    <mergeCell ref="R35:T38"/>
    <mergeCell ref="I37:K38"/>
    <mergeCell ref="O37:Q38"/>
    <mergeCell ref="U37:W38"/>
    <mergeCell ref="U35:W36"/>
    <mergeCell ref="B31:E38"/>
    <mergeCell ref="F31:H34"/>
    <mergeCell ref="I31:K34"/>
    <mergeCell ref="L31:N34"/>
    <mergeCell ref="O31:Q34"/>
    <mergeCell ref="F26:H29"/>
    <mergeCell ref="I26:K27"/>
    <mergeCell ref="L26:N29"/>
    <mergeCell ref="U17:W18"/>
    <mergeCell ref="U19:W20"/>
    <mergeCell ref="U26:W27"/>
    <mergeCell ref="U28:W29"/>
    <mergeCell ref="I28:K29"/>
    <mergeCell ref="O28:Q29"/>
    <mergeCell ref="I19:K20"/>
    <mergeCell ref="O19:Q20"/>
    <mergeCell ref="U22:W25"/>
    <mergeCell ref="R17:T20"/>
    <mergeCell ref="R22:T25"/>
    <mergeCell ref="F22:H25"/>
    <mergeCell ref="I22:K25"/>
    <mergeCell ref="L22:N25"/>
    <mergeCell ref="O22:Q25"/>
    <mergeCell ref="F17:H20"/>
    <mergeCell ref="I17:K18"/>
    <mergeCell ref="L17:N20"/>
    <mergeCell ref="O17:Q18"/>
    <mergeCell ref="Z7:AS48"/>
    <mergeCell ref="F8:H11"/>
    <mergeCell ref="R8:T11"/>
    <mergeCell ref="L8:N11"/>
    <mergeCell ref="I10:K11"/>
    <mergeCell ref="O10:Q11"/>
    <mergeCell ref="I8:K9"/>
    <mergeCell ref="O8:Q9"/>
    <mergeCell ref="O4:Q7"/>
    <mergeCell ref="F13:H16"/>
    <mergeCell ref="L13:N16"/>
    <mergeCell ref="O13:Q16"/>
    <mergeCell ref="U13:W16"/>
    <mergeCell ref="R13:T16"/>
    <mergeCell ref="U8:W9"/>
    <mergeCell ref="U10:W11"/>
    <mergeCell ref="B57:E63"/>
    <mergeCell ref="F57:W63"/>
    <mergeCell ref="B49:E55"/>
    <mergeCell ref="F49:W55"/>
    <mergeCell ref="B2:W2"/>
    <mergeCell ref="U4:W7"/>
    <mergeCell ref="R4:T7"/>
    <mergeCell ref="L4:N7"/>
    <mergeCell ref="I4:K7"/>
    <mergeCell ref="F4:H7"/>
    <mergeCell ref="B4:E11"/>
    <mergeCell ref="B13:E20"/>
    <mergeCell ref="I13:K16"/>
    <mergeCell ref="O26:Q27"/>
    <mergeCell ref="R26:T29"/>
    <mergeCell ref="B22:E29"/>
  </mergeCells>
  <phoneticPr fontId="3" type="noConversion"/>
  <conditionalFormatting sqref="O10:Q11">
    <cfRule type="expression" dxfId="14" priority="29">
      <formula>$O$8="기타(직접입력)"</formula>
    </cfRule>
  </conditionalFormatting>
  <conditionalFormatting sqref="O19:Q20">
    <cfRule type="expression" dxfId="13" priority="23">
      <formula>$O$17="기타(직접입력)"</formula>
    </cfRule>
  </conditionalFormatting>
  <conditionalFormatting sqref="O28:Q29">
    <cfRule type="expression" dxfId="12" priority="19">
      <formula>$O$26="기타(직접입력)"</formula>
    </cfRule>
  </conditionalFormatting>
  <conditionalFormatting sqref="O37:Q38">
    <cfRule type="expression" dxfId="11" priority="15">
      <formula>$O$35="기타(직접입력)"</formula>
    </cfRule>
  </conditionalFormatting>
  <conditionalFormatting sqref="O46:Q47">
    <cfRule type="expression" dxfId="10" priority="11">
      <formula>$O$44="기타(직접입력)"</formula>
    </cfRule>
  </conditionalFormatting>
  <conditionalFormatting sqref="I10:K11">
    <cfRule type="expression" dxfId="9" priority="10">
      <formula>$I$8="기타(직접입력)"</formula>
    </cfRule>
  </conditionalFormatting>
  <conditionalFormatting sqref="I19:K20">
    <cfRule type="expression" dxfId="8" priority="9">
      <formula>$I$17="기타(직접입력)"</formula>
    </cfRule>
  </conditionalFormatting>
  <conditionalFormatting sqref="I28:K29">
    <cfRule type="expression" dxfId="7" priority="8">
      <formula>$I$26="기타(직접입력)"</formula>
    </cfRule>
  </conditionalFormatting>
  <conditionalFormatting sqref="I37:K38">
    <cfRule type="expression" dxfId="6" priority="7">
      <formula>$I$35="기타(직접입력)"</formula>
    </cfRule>
  </conditionalFormatting>
  <conditionalFormatting sqref="I46:K47">
    <cfRule type="expression" dxfId="5" priority="6">
      <formula>$I$44="기타(직접입력)"</formula>
    </cfRule>
  </conditionalFormatting>
  <conditionalFormatting sqref="U10:W11">
    <cfRule type="expression" dxfId="4" priority="5">
      <formula>$U$8="기타(직접입력)"</formula>
    </cfRule>
  </conditionalFormatting>
  <conditionalFormatting sqref="U19:W20">
    <cfRule type="expression" dxfId="3" priority="4">
      <formula>$U$17="기타(직접입력)"</formula>
    </cfRule>
  </conditionalFormatting>
  <conditionalFormatting sqref="U28:W29">
    <cfRule type="expression" dxfId="2" priority="3">
      <formula>$U$26="기타(직접입력)"</formula>
    </cfRule>
  </conditionalFormatting>
  <conditionalFormatting sqref="U37:W38">
    <cfRule type="expression" dxfId="1" priority="2">
      <formula>$U$35="기타(직접입력)"</formula>
    </cfRule>
  </conditionalFormatting>
  <conditionalFormatting sqref="U46:W47">
    <cfRule type="expression" dxfId="0" priority="1">
      <formula>$U$44="기타(직접입력)"</formula>
    </cfRule>
  </conditionalFormatting>
  <dataValidations count="7">
    <dataValidation type="list" allowBlank="1" showInputMessage="1" showErrorMessage="1" sqref="I56:K56">
      <formula1>$F$65:$F$73</formula1>
    </dataValidation>
    <dataValidation type="list" allowBlank="1" showInputMessage="1" showErrorMessage="1" sqref="U56:W56">
      <formula1>$R$66:$R$70</formula1>
    </dataValidation>
    <dataValidation type="list" allowBlank="1" showInputMessage="1" showErrorMessage="1" sqref="O8:Q9 O44:Q45 O17:Q18 O26:Q27 O35:Q36">
      <formula1>$H$76:$H$85</formula1>
    </dataValidation>
    <dataValidation type="list" allowBlank="1" showInputMessage="1" showErrorMessage="1" sqref="I8:K9 I44:K45 I17:K18 I26:K27 I35:K36">
      <formula1>$C$76:$C$84</formula1>
    </dataValidation>
    <dataValidation type="list" allowBlank="1" showInputMessage="1" showErrorMessage="1" sqref="O56:Q56">
      <formula1>K88:K104</formula1>
    </dataValidation>
    <dataValidation type="list" allowBlank="1" showInputMessage="1" showErrorMessage="1" sqref="I40:K43 I31:K34 I22:K25 I13:K16 I4:K7">
      <formula1>$B$76:$B$109</formula1>
    </dataValidation>
    <dataValidation type="list" allowBlank="1" showInputMessage="1" showErrorMessage="1" sqref="U8:W9 U44:W45 U35:W36 U26:W27 U17:W18">
      <formula1>$R$66:$R$72</formula1>
    </dataValidation>
  </dataValidations>
  <printOptions headings="1" gridLines="1"/>
  <pageMargins left="0.25" right="0.25" top="0.75" bottom="0.75" header="0.3" footer="0.3"/>
  <pageSetup paperSize="9" orientation="portrait" r:id="rId1"/>
  <colBreaks count="1" manualBreakCount="1">
    <brk id="24" max="1048575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77"/>
  <sheetViews>
    <sheetView showGridLines="0" showRowColHeaders="0" zoomScale="80" zoomScaleNormal="80" workbookViewId="0">
      <pane xSplit="4" ySplit="6" topLeftCell="E28" activePane="bottomRight" state="frozen"/>
      <selection activeCell="G79" sqref="G79"/>
      <selection pane="topRight" activeCell="G79" sqref="G79"/>
      <selection pane="bottomLeft" activeCell="G79" sqref="G79"/>
      <selection pane="bottomRight" activeCell="O49" sqref="O49"/>
    </sheetView>
  </sheetViews>
  <sheetFormatPr defaultColWidth="9" defaultRowHeight="16.5" customHeight="1"/>
  <cols>
    <col min="1" max="1" width="3.375" style="29" customWidth="1"/>
    <col min="2" max="2" width="8.625" style="29" bestFit="1" customWidth="1"/>
    <col min="3" max="3" width="9" style="29"/>
    <col min="4" max="4" width="17.375" style="29" bestFit="1" customWidth="1"/>
    <col min="5" max="5" width="15.625" style="52" bestFit="1" customWidth="1"/>
    <col min="6" max="6" width="8.375" style="29" bestFit="1" customWidth="1"/>
    <col min="7" max="12" width="9.625" style="29" customWidth="1"/>
    <col min="13" max="16384" width="9" style="29"/>
  </cols>
  <sheetData>
    <row r="2" spans="2:15" ht="16.5" customHeight="1" thickBot="1">
      <c r="L2" s="59" t="s">
        <v>209</v>
      </c>
    </row>
    <row r="3" spans="2:15" ht="16.5" customHeight="1">
      <c r="B3" s="550" t="s">
        <v>210</v>
      </c>
      <c r="C3" s="551"/>
      <c r="D3" s="551"/>
      <c r="E3" s="551" t="s">
        <v>211</v>
      </c>
      <c r="F3" s="551" t="s">
        <v>212</v>
      </c>
      <c r="G3" s="551" t="s">
        <v>213</v>
      </c>
      <c r="H3" s="551"/>
      <c r="I3" s="551"/>
      <c r="J3" s="551"/>
      <c r="K3" s="551" t="s">
        <v>214</v>
      </c>
      <c r="L3" s="556"/>
    </row>
    <row r="4" spans="2:15" ht="16.5" customHeight="1">
      <c r="B4" s="552"/>
      <c r="C4" s="553"/>
      <c r="D4" s="553"/>
      <c r="E4" s="553"/>
      <c r="F4" s="553"/>
      <c r="G4" s="557" t="s">
        <v>215</v>
      </c>
      <c r="H4" s="60" t="s">
        <v>216</v>
      </c>
      <c r="I4" s="557" t="s">
        <v>217</v>
      </c>
      <c r="J4" s="60" t="s">
        <v>218</v>
      </c>
      <c r="K4" s="60" t="s">
        <v>215</v>
      </c>
      <c r="L4" s="61" t="s">
        <v>217</v>
      </c>
    </row>
    <row r="5" spans="2:15" ht="16.5" customHeight="1">
      <c r="B5" s="552"/>
      <c r="C5" s="553"/>
      <c r="D5" s="553"/>
      <c r="E5" s="553"/>
      <c r="F5" s="553"/>
      <c r="G5" s="557"/>
      <c r="H5" s="62" t="s">
        <v>219</v>
      </c>
      <c r="I5" s="557"/>
      <c r="J5" s="62" t="s">
        <v>220</v>
      </c>
      <c r="K5" s="62" t="s">
        <v>216</v>
      </c>
      <c r="L5" s="63" t="s">
        <v>218</v>
      </c>
    </row>
    <row r="6" spans="2:15" ht="16.5" customHeight="1" thickBot="1">
      <c r="B6" s="554"/>
      <c r="C6" s="555"/>
      <c r="D6" s="555"/>
      <c r="E6" s="555"/>
      <c r="F6" s="555"/>
      <c r="G6" s="558"/>
      <c r="H6" s="64"/>
      <c r="I6" s="558"/>
      <c r="J6" s="64"/>
      <c r="K6" s="65" t="s">
        <v>219</v>
      </c>
      <c r="L6" s="66" t="s">
        <v>220</v>
      </c>
    </row>
    <row r="7" spans="2:15" ht="16.5" customHeight="1">
      <c r="B7" s="543" t="s">
        <v>221</v>
      </c>
      <c r="C7" s="544"/>
      <c r="D7" s="544"/>
      <c r="E7" s="67" t="s">
        <v>222</v>
      </c>
      <c r="F7" s="67" t="s">
        <v>222</v>
      </c>
      <c r="G7" s="545" t="s">
        <v>222</v>
      </c>
      <c r="H7" s="545"/>
      <c r="I7" s="545"/>
      <c r="J7" s="545"/>
      <c r="K7" s="545" t="s">
        <v>222</v>
      </c>
      <c r="L7" s="546"/>
      <c r="N7" s="68"/>
      <c r="O7" s="68"/>
    </row>
    <row r="8" spans="2:15" ht="16.5" customHeight="1">
      <c r="B8" s="547" t="s">
        <v>223</v>
      </c>
      <c r="C8" s="548"/>
      <c r="D8" s="549"/>
      <c r="E8" s="69" t="s">
        <v>223</v>
      </c>
      <c r="F8" s="70">
        <v>73300</v>
      </c>
      <c r="G8" s="69">
        <v>3</v>
      </c>
      <c r="H8" s="69">
        <v>3</v>
      </c>
      <c r="I8" s="69">
        <v>10</v>
      </c>
      <c r="J8" s="69">
        <v>10</v>
      </c>
      <c r="K8" s="69">
        <v>0.6</v>
      </c>
      <c r="L8" s="71">
        <v>0.6</v>
      </c>
      <c r="N8" s="68" t="s">
        <v>224</v>
      </c>
      <c r="O8" s="68">
        <v>69300</v>
      </c>
    </row>
    <row r="9" spans="2:15" ht="16.5" customHeight="1">
      <c r="B9" s="547" t="s">
        <v>225</v>
      </c>
      <c r="C9" s="548"/>
      <c r="D9" s="549"/>
      <c r="E9" s="69" t="s">
        <v>226</v>
      </c>
      <c r="F9" s="70">
        <v>77000</v>
      </c>
      <c r="G9" s="69">
        <v>3</v>
      </c>
      <c r="H9" s="69">
        <v>3</v>
      </c>
      <c r="I9" s="69">
        <v>10</v>
      </c>
      <c r="J9" s="69">
        <v>10</v>
      </c>
      <c r="K9" s="69">
        <v>0.6</v>
      </c>
      <c r="L9" s="71">
        <v>0.6</v>
      </c>
      <c r="N9" s="68" t="s">
        <v>227</v>
      </c>
      <c r="O9" s="68">
        <v>71900</v>
      </c>
    </row>
    <row r="10" spans="2:15" ht="16.5" customHeight="1">
      <c r="B10" s="547" t="s">
        <v>228</v>
      </c>
      <c r="C10" s="548"/>
      <c r="D10" s="549"/>
      <c r="E10" s="69" t="s">
        <v>226</v>
      </c>
      <c r="F10" s="70">
        <v>64200</v>
      </c>
      <c r="G10" s="69">
        <v>3</v>
      </c>
      <c r="H10" s="69">
        <v>3</v>
      </c>
      <c r="I10" s="69">
        <v>10</v>
      </c>
      <c r="J10" s="69">
        <v>10</v>
      </c>
      <c r="K10" s="69">
        <v>0.6</v>
      </c>
      <c r="L10" s="71">
        <v>0.6</v>
      </c>
      <c r="N10" s="68" t="s">
        <v>229</v>
      </c>
      <c r="O10" s="68">
        <v>74100</v>
      </c>
    </row>
    <row r="11" spans="2:15" ht="16.5" customHeight="1">
      <c r="B11" s="559" t="s">
        <v>230</v>
      </c>
      <c r="C11" s="562" t="s">
        <v>231</v>
      </c>
      <c r="D11" s="549"/>
      <c r="E11" s="69" t="s">
        <v>232</v>
      </c>
      <c r="F11" s="70">
        <v>69300</v>
      </c>
      <c r="G11" s="69">
        <v>3</v>
      </c>
      <c r="H11" s="69">
        <v>3</v>
      </c>
      <c r="I11" s="69">
        <v>10</v>
      </c>
      <c r="J11" s="69">
        <v>10</v>
      </c>
      <c r="K11" s="69">
        <v>0.6</v>
      </c>
      <c r="L11" s="71">
        <v>0.6</v>
      </c>
      <c r="N11" s="68" t="s">
        <v>233</v>
      </c>
      <c r="O11" s="68">
        <v>77400</v>
      </c>
    </row>
    <row r="12" spans="2:15" ht="16.5" customHeight="1">
      <c r="B12" s="560"/>
      <c r="C12" s="562" t="s">
        <v>234</v>
      </c>
      <c r="D12" s="549"/>
      <c r="E12" s="69" t="s">
        <v>226</v>
      </c>
      <c r="F12" s="70">
        <v>70000</v>
      </c>
      <c r="G12" s="69">
        <v>3</v>
      </c>
      <c r="H12" s="69">
        <v>3</v>
      </c>
      <c r="I12" s="69">
        <v>10</v>
      </c>
      <c r="J12" s="69">
        <v>10</v>
      </c>
      <c r="K12" s="69">
        <v>0.6</v>
      </c>
      <c r="L12" s="71">
        <v>0.6</v>
      </c>
      <c r="N12" s="68" t="s">
        <v>235</v>
      </c>
      <c r="O12" s="68">
        <v>63100</v>
      </c>
    </row>
    <row r="13" spans="2:15" ht="16.5" customHeight="1">
      <c r="B13" s="561"/>
      <c r="C13" s="562" t="s">
        <v>236</v>
      </c>
      <c r="D13" s="549"/>
      <c r="E13" s="69" t="s">
        <v>226</v>
      </c>
      <c r="F13" s="70">
        <v>70000</v>
      </c>
      <c r="G13" s="69">
        <v>3</v>
      </c>
      <c r="H13" s="69">
        <v>3</v>
      </c>
      <c r="I13" s="69">
        <v>10</v>
      </c>
      <c r="J13" s="69">
        <v>10</v>
      </c>
      <c r="K13" s="69">
        <v>0.6</v>
      </c>
      <c r="L13" s="71">
        <v>0.6</v>
      </c>
      <c r="N13" s="68" t="s">
        <v>237</v>
      </c>
      <c r="O13" s="68">
        <v>56100</v>
      </c>
    </row>
    <row r="14" spans="2:15" ht="16.5" customHeight="1">
      <c r="B14" s="547" t="s">
        <v>238</v>
      </c>
      <c r="C14" s="548"/>
      <c r="D14" s="549"/>
      <c r="E14" s="69" t="s">
        <v>239</v>
      </c>
      <c r="F14" s="70">
        <v>71500</v>
      </c>
      <c r="G14" s="69">
        <v>3</v>
      </c>
      <c r="H14" s="69">
        <v>3</v>
      </c>
      <c r="I14" s="69">
        <v>10</v>
      </c>
      <c r="J14" s="69">
        <v>10</v>
      </c>
      <c r="K14" s="69">
        <v>0.6</v>
      </c>
      <c r="L14" s="71">
        <v>0.6</v>
      </c>
      <c r="N14" s="68" t="s">
        <v>240</v>
      </c>
      <c r="O14" s="68">
        <v>98300</v>
      </c>
    </row>
    <row r="15" spans="2:15" ht="16.5" customHeight="1">
      <c r="B15" s="547" t="s">
        <v>241</v>
      </c>
      <c r="C15" s="548"/>
      <c r="D15" s="549"/>
      <c r="E15" s="69" t="s">
        <v>242</v>
      </c>
      <c r="F15" s="70">
        <v>71900</v>
      </c>
      <c r="G15" s="69">
        <v>3</v>
      </c>
      <c r="H15" s="69">
        <v>3</v>
      </c>
      <c r="I15" s="69">
        <v>10</v>
      </c>
      <c r="J15" s="69">
        <v>10</v>
      </c>
      <c r="K15" s="69">
        <v>0.6</v>
      </c>
      <c r="L15" s="71">
        <v>0.6</v>
      </c>
      <c r="N15" s="68" t="s">
        <v>243</v>
      </c>
      <c r="O15" s="68">
        <v>94600</v>
      </c>
    </row>
    <row r="16" spans="2:15" ht="16.5" customHeight="1">
      <c r="B16" s="547" t="s">
        <v>244</v>
      </c>
      <c r="C16" s="548"/>
      <c r="D16" s="549"/>
      <c r="E16" s="69" t="s">
        <v>226</v>
      </c>
      <c r="F16" s="70">
        <v>73300</v>
      </c>
      <c r="G16" s="69">
        <v>3</v>
      </c>
      <c r="H16" s="69">
        <v>3</v>
      </c>
      <c r="I16" s="69">
        <v>10</v>
      </c>
      <c r="J16" s="69">
        <v>10</v>
      </c>
      <c r="K16" s="69">
        <v>0.6</v>
      </c>
      <c r="L16" s="71">
        <v>0.6</v>
      </c>
      <c r="N16" s="68" t="s">
        <v>245</v>
      </c>
      <c r="O16" s="68">
        <v>96100</v>
      </c>
    </row>
    <row r="17" spans="2:15" ht="16.5" customHeight="1">
      <c r="B17" s="547" t="s">
        <v>246</v>
      </c>
      <c r="C17" s="548"/>
      <c r="D17" s="549"/>
      <c r="E17" s="69" t="s">
        <v>204</v>
      </c>
      <c r="F17" s="70">
        <v>74100</v>
      </c>
      <c r="G17" s="69">
        <v>3</v>
      </c>
      <c r="H17" s="69">
        <v>3</v>
      </c>
      <c r="I17" s="69">
        <v>10</v>
      </c>
      <c r="J17" s="69">
        <v>10</v>
      </c>
      <c r="K17" s="69">
        <v>0.6</v>
      </c>
      <c r="L17" s="71">
        <v>0.6</v>
      </c>
      <c r="N17" s="68" t="s">
        <v>247</v>
      </c>
      <c r="O17" s="68">
        <v>10100</v>
      </c>
    </row>
    <row r="18" spans="2:15" ht="16.5" customHeight="1">
      <c r="B18" s="547" t="s">
        <v>248</v>
      </c>
      <c r="C18" s="548"/>
      <c r="D18" s="549"/>
      <c r="E18" s="69" t="s">
        <v>249</v>
      </c>
      <c r="F18" s="70">
        <v>77400</v>
      </c>
      <c r="G18" s="69">
        <v>3</v>
      </c>
      <c r="H18" s="69">
        <v>3</v>
      </c>
      <c r="I18" s="69">
        <v>10</v>
      </c>
      <c r="J18" s="69">
        <v>10</v>
      </c>
      <c r="K18" s="69">
        <v>0.6</v>
      </c>
      <c r="L18" s="71">
        <v>0.6</v>
      </c>
      <c r="N18" s="68"/>
      <c r="O18" s="68"/>
    </row>
    <row r="19" spans="2:15" ht="16.5" customHeight="1">
      <c r="B19" s="547" t="s">
        <v>250</v>
      </c>
      <c r="C19" s="548"/>
      <c r="D19" s="549"/>
      <c r="E19" s="69" t="s">
        <v>251</v>
      </c>
      <c r="F19" s="70">
        <v>63100</v>
      </c>
      <c r="G19" s="69">
        <v>1</v>
      </c>
      <c r="H19" s="69">
        <v>1</v>
      </c>
      <c r="I19" s="69">
        <v>5</v>
      </c>
      <c r="J19" s="69">
        <v>5</v>
      </c>
      <c r="K19" s="69">
        <v>0.1</v>
      </c>
      <c r="L19" s="71">
        <v>0.1</v>
      </c>
    </row>
    <row r="20" spans="2:15" ht="16.5" customHeight="1">
      <c r="B20" s="547" t="s">
        <v>252</v>
      </c>
      <c r="C20" s="548"/>
      <c r="D20" s="549"/>
      <c r="E20" s="69" t="s">
        <v>226</v>
      </c>
      <c r="F20" s="70">
        <v>61600</v>
      </c>
      <c r="G20" s="69">
        <v>1</v>
      </c>
      <c r="H20" s="69">
        <v>1</v>
      </c>
      <c r="I20" s="69">
        <v>5</v>
      </c>
      <c r="J20" s="69">
        <v>5</v>
      </c>
      <c r="K20" s="69">
        <v>0.1</v>
      </c>
      <c r="L20" s="71">
        <v>0.1</v>
      </c>
    </row>
    <row r="21" spans="2:15" ht="16.5" customHeight="1">
      <c r="B21" s="547" t="s">
        <v>253</v>
      </c>
      <c r="C21" s="548"/>
      <c r="D21" s="549"/>
      <c r="E21" s="69" t="s">
        <v>254</v>
      </c>
      <c r="F21" s="70">
        <v>73300</v>
      </c>
      <c r="G21" s="69">
        <v>3</v>
      </c>
      <c r="H21" s="69">
        <v>3</v>
      </c>
      <c r="I21" s="69">
        <v>10</v>
      </c>
      <c r="J21" s="69">
        <v>10</v>
      </c>
      <c r="K21" s="69">
        <v>0.6</v>
      </c>
      <c r="L21" s="71">
        <v>0.6</v>
      </c>
    </row>
    <row r="22" spans="2:15" ht="16.5" customHeight="1">
      <c r="B22" s="547" t="s">
        <v>255</v>
      </c>
      <c r="C22" s="548"/>
      <c r="D22" s="549"/>
      <c r="E22" s="69" t="s">
        <v>256</v>
      </c>
      <c r="F22" s="70">
        <v>80700</v>
      </c>
      <c r="G22" s="69">
        <v>3</v>
      </c>
      <c r="H22" s="69">
        <v>3</v>
      </c>
      <c r="I22" s="69">
        <v>10</v>
      </c>
      <c r="J22" s="69">
        <v>10</v>
      </c>
      <c r="K22" s="69">
        <v>0.6</v>
      </c>
      <c r="L22" s="71">
        <v>0.6</v>
      </c>
    </row>
    <row r="23" spans="2:15" ht="16.5" customHeight="1">
      <c r="B23" s="547" t="s">
        <v>257</v>
      </c>
      <c r="C23" s="548"/>
      <c r="D23" s="549"/>
      <c r="E23" s="69" t="s">
        <v>257</v>
      </c>
      <c r="F23" s="70">
        <v>73300</v>
      </c>
      <c r="G23" s="69">
        <v>3</v>
      </c>
      <c r="H23" s="69">
        <v>3</v>
      </c>
      <c r="I23" s="69">
        <v>10</v>
      </c>
      <c r="J23" s="69">
        <v>10</v>
      </c>
      <c r="K23" s="69">
        <v>0.6</v>
      </c>
      <c r="L23" s="71">
        <v>0.6</v>
      </c>
    </row>
    <row r="24" spans="2:15" ht="16.5" customHeight="1">
      <c r="B24" s="547" t="s">
        <v>258</v>
      </c>
      <c r="C24" s="548"/>
      <c r="D24" s="549"/>
      <c r="E24" s="69" t="s">
        <v>259</v>
      </c>
      <c r="F24" s="70">
        <v>97500</v>
      </c>
      <c r="G24" s="69">
        <v>3</v>
      </c>
      <c r="H24" s="69">
        <v>3</v>
      </c>
      <c r="I24" s="69">
        <v>10</v>
      </c>
      <c r="J24" s="69">
        <v>10</v>
      </c>
      <c r="K24" s="69">
        <v>0.6</v>
      </c>
      <c r="L24" s="71">
        <v>0.6</v>
      </c>
    </row>
    <row r="25" spans="2:15" ht="16.5" customHeight="1">
      <c r="B25" s="547" t="s">
        <v>260</v>
      </c>
      <c r="C25" s="548"/>
      <c r="D25" s="549"/>
      <c r="E25" s="69" t="s">
        <v>260</v>
      </c>
      <c r="F25" s="70">
        <v>73300</v>
      </c>
      <c r="G25" s="69">
        <v>3</v>
      </c>
      <c r="H25" s="69">
        <v>3</v>
      </c>
      <c r="I25" s="69">
        <v>10</v>
      </c>
      <c r="J25" s="69">
        <v>10</v>
      </c>
      <c r="K25" s="69">
        <v>0.6</v>
      </c>
      <c r="L25" s="71">
        <v>0.6</v>
      </c>
    </row>
    <row r="26" spans="2:15" ht="16.5" customHeight="1">
      <c r="B26" s="559" t="s">
        <v>261</v>
      </c>
      <c r="C26" s="562" t="s">
        <v>262</v>
      </c>
      <c r="D26" s="549"/>
      <c r="E26" s="69" t="s">
        <v>262</v>
      </c>
      <c r="F26" s="70">
        <v>57600</v>
      </c>
      <c r="G26" s="69">
        <v>1</v>
      </c>
      <c r="H26" s="69">
        <v>1</v>
      </c>
      <c r="I26" s="69">
        <v>5</v>
      </c>
      <c r="J26" s="69">
        <v>5</v>
      </c>
      <c r="K26" s="69">
        <v>0.1</v>
      </c>
      <c r="L26" s="71">
        <v>0.1</v>
      </c>
    </row>
    <row r="27" spans="2:15" ht="16.5" customHeight="1">
      <c r="B27" s="560"/>
      <c r="C27" s="562" t="s">
        <v>263</v>
      </c>
      <c r="D27" s="549"/>
      <c r="E27" s="69" t="s">
        <v>264</v>
      </c>
      <c r="F27" s="70">
        <v>73300</v>
      </c>
      <c r="G27" s="69">
        <v>3</v>
      </c>
      <c r="H27" s="69">
        <v>3</v>
      </c>
      <c r="I27" s="69">
        <v>10</v>
      </c>
      <c r="J27" s="69">
        <v>10</v>
      </c>
      <c r="K27" s="69">
        <v>0.6</v>
      </c>
      <c r="L27" s="71">
        <v>0.6</v>
      </c>
    </row>
    <row r="28" spans="2:15" ht="16.5" customHeight="1">
      <c r="B28" s="560"/>
      <c r="C28" s="562" t="s">
        <v>265</v>
      </c>
      <c r="D28" s="549"/>
      <c r="E28" s="69" t="s">
        <v>266</v>
      </c>
      <c r="F28" s="70">
        <v>73300</v>
      </c>
      <c r="G28" s="69">
        <v>3</v>
      </c>
      <c r="H28" s="69">
        <v>3</v>
      </c>
      <c r="I28" s="69">
        <v>10</v>
      </c>
      <c r="J28" s="69">
        <v>10</v>
      </c>
      <c r="K28" s="69">
        <v>0.6</v>
      </c>
      <c r="L28" s="71">
        <v>0.6</v>
      </c>
    </row>
    <row r="29" spans="2:15" ht="16.5" customHeight="1">
      <c r="B29" s="561"/>
      <c r="C29" s="562" t="s">
        <v>267</v>
      </c>
      <c r="D29" s="549"/>
      <c r="E29" s="69" t="s">
        <v>268</v>
      </c>
      <c r="F29" s="70">
        <v>73300</v>
      </c>
      <c r="G29" s="69">
        <v>3</v>
      </c>
      <c r="H29" s="69">
        <v>3</v>
      </c>
      <c r="I29" s="69">
        <v>10</v>
      </c>
      <c r="J29" s="69">
        <v>10</v>
      </c>
      <c r="K29" s="69">
        <v>0.6</v>
      </c>
      <c r="L29" s="71">
        <v>0.6</v>
      </c>
    </row>
    <row r="30" spans="2:15" ht="16.5" customHeight="1">
      <c r="B30" s="565" t="s">
        <v>269</v>
      </c>
      <c r="C30" s="566"/>
      <c r="D30" s="566"/>
      <c r="E30" s="72" t="s">
        <v>222</v>
      </c>
      <c r="F30" s="73" t="s">
        <v>222</v>
      </c>
      <c r="G30" s="567" t="s">
        <v>222</v>
      </c>
      <c r="H30" s="567"/>
      <c r="I30" s="567"/>
      <c r="J30" s="567"/>
      <c r="K30" s="567" t="s">
        <v>222</v>
      </c>
      <c r="L30" s="568"/>
    </row>
    <row r="31" spans="2:15" ht="16.5" customHeight="1">
      <c r="B31" s="569" t="s">
        <v>270</v>
      </c>
      <c r="C31" s="570"/>
      <c r="D31" s="571"/>
      <c r="E31" s="74" t="s">
        <v>271</v>
      </c>
      <c r="F31" s="575">
        <v>98300</v>
      </c>
      <c r="G31" s="577">
        <v>1</v>
      </c>
      <c r="H31" s="577">
        <v>10</v>
      </c>
      <c r="I31" s="577">
        <v>10</v>
      </c>
      <c r="J31" s="577">
        <v>300</v>
      </c>
      <c r="K31" s="577">
        <v>1.5</v>
      </c>
      <c r="L31" s="563">
        <v>1.5</v>
      </c>
    </row>
    <row r="32" spans="2:15" ht="16.5" customHeight="1">
      <c r="B32" s="572"/>
      <c r="C32" s="573"/>
      <c r="D32" s="574"/>
      <c r="E32" s="75" t="s">
        <v>272</v>
      </c>
      <c r="F32" s="576"/>
      <c r="G32" s="578"/>
      <c r="H32" s="578"/>
      <c r="I32" s="578"/>
      <c r="J32" s="578"/>
      <c r="K32" s="578"/>
      <c r="L32" s="564"/>
    </row>
    <row r="33" spans="2:12" ht="16.5" customHeight="1">
      <c r="B33" s="547" t="s">
        <v>273</v>
      </c>
      <c r="C33" s="548"/>
      <c r="D33" s="549"/>
      <c r="E33" s="69" t="s">
        <v>274</v>
      </c>
      <c r="F33" s="70">
        <v>94600</v>
      </c>
      <c r="G33" s="69">
        <v>1</v>
      </c>
      <c r="H33" s="69">
        <v>10</v>
      </c>
      <c r="I33" s="69">
        <v>10</v>
      </c>
      <c r="J33" s="69">
        <v>300</v>
      </c>
      <c r="K33" s="69">
        <v>1.5</v>
      </c>
      <c r="L33" s="71">
        <v>1.5</v>
      </c>
    </row>
    <row r="34" spans="2:12" ht="16.5" customHeight="1">
      <c r="B34" s="547" t="s">
        <v>275</v>
      </c>
      <c r="C34" s="548"/>
      <c r="D34" s="549"/>
      <c r="E34" s="69" t="s">
        <v>276</v>
      </c>
      <c r="F34" s="70">
        <v>94600</v>
      </c>
      <c r="G34" s="69">
        <v>1</v>
      </c>
      <c r="H34" s="69">
        <v>10</v>
      </c>
      <c r="I34" s="69">
        <v>10</v>
      </c>
      <c r="J34" s="69">
        <v>300</v>
      </c>
      <c r="K34" s="69">
        <v>1.5</v>
      </c>
      <c r="L34" s="71">
        <v>1.5</v>
      </c>
    </row>
    <row r="35" spans="2:12" ht="16.5" customHeight="1">
      <c r="B35" s="547" t="s">
        <v>277</v>
      </c>
      <c r="C35" s="548"/>
      <c r="D35" s="549"/>
      <c r="E35" s="69" t="s">
        <v>278</v>
      </c>
      <c r="F35" s="70">
        <v>96100</v>
      </c>
      <c r="G35" s="69">
        <v>1</v>
      </c>
      <c r="H35" s="69">
        <v>10</v>
      </c>
      <c r="I35" s="69">
        <v>10</v>
      </c>
      <c r="J35" s="69">
        <v>300</v>
      </c>
      <c r="K35" s="69">
        <v>1.5</v>
      </c>
      <c r="L35" s="71">
        <v>1.5</v>
      </c>
    </row>
    <row r="36" spans="2:12" ht="16.5" customHeight="1">
      <c r="B36" s="547" t="s">
        <v>279</v>
      </c>
      <c r="C36" s="548"/>
      <c r="D36" s="549"/>
      <c r="E36" s="69" t="s">
        <v>279</v>
      </c>
      <c r="F36" s="70">
        <v>101000</v>
      </c>
      <c r="G36" s="69">
        <v>1</v>
      </c>
      <c r="H36" s="69">
        <v>10</v>
      </c>
      <c r="I36" s="69">
        <v>10</v>
      </c>
      <c r="J36" s="69">
        <v>300</v>
      </c>
      <c r="K36" s="69">
        <v>1.5</v>
      </c>
      <c r="L36" s="71">
        <v>1.5</v>
      </c>
    </row>
    <row r="37" spans="2:12" ht="16.5" customHeight="1">
      <c r="B37" s="547" t="s">
        <v>280</v>
      </c>
      <c r="C37" s="548"/>
      <c r="D37" s="549"/>
      <c r="E37" s="69" t="s">
        <v>226</v>
      </c>
      <c r="F37" s="70">
        <v>107000</v>
      </c>
      <c r="G37" s="69">
        <v>1</v>
      </c>
      <c r="H37" s="69">
        <v>10</v>
      </c>
      <c r="I37" s="69">
        <v>10</v>
      </c>
      <c r="J37" s="69">
        <v>300</v>
      </c>
      <c r="K37" s="69">
        <v>1.5</v>
      </c>
      <c r="L37" s="71">
        <v>1.5</v>
      </c>
    </row>
    <row r="38" spans="2:12" ht="16.5" customHeight="1">
      <c r="B38" s="547" t="s">
        <v>281</v>
      </c>
      <c r="C38" s="548"/>
      <c r="D38" s="549"/>
      <c r="E38" s="69" t="s">
        <v>226</v>
      </c>
      <c r="F38" s="70">
        <v>97500</v>
      </c>
      <c r="G38" s="69">
        <v>1</v>
      </c>
      <c r="H38" s="69">
        <v>10</v>
      </c>
      <c r="I38" s="69">
        <v>10</v>
      </c>
      <c r="J38" s="69">
        <v>300</v>
      </c>
      <c r="K38" s="69">
        <v>1.5</v>
      </c>
      <c r="L38" s="71">
        <v>1.5</v>
      </c>
    </row>
    <row r="39" spans="2:12" ht="16.5" customHeight="1">
      <c r="B39" s="547" t="s">
        <v>282</v>
      </c>
      <c r="C39" s="548"/>
      <c r="D39" s="549"/>
      <c r="E39" s="69" t="s">
        <v>226</v>
      </c>
      <c r="F39" s="70">
        <v>97500</v>
      </c>
      <c r="G39" s="69">
        <v>1</v>
      </c>
      <c r="H39" s="69">
        <v>10</v>
      </c>
      <c r="I39" s="69">
        <v>10</v>
      </c>
      <c r="J39" s="69">
        <v>300</v>
      </c>
      <c r="K39" s="69">
        <v>1.5</v>
      </c>
      <c r="L39" s="71">
        <v>1.5</v>
      </c>
    </row>
    <row r="40" spans="2:12" ht="16.5" customHeight="1">
      <c r="B40" s="579" t="s">
        <v>283</v>
      </c>
      <c r="C40" s="580"/>
      <c r="D40" s="76" t="s">
        <v>284</v>
      </c>
      <c r="E40" s="69" t="s">
        <v>285</v>
      </c>
      <c r="F40" s="70">
        <v>107000</v>
      </c>
      <c r="G40" s="69">
        <v>1</v>
      </c>
      <c r="H40" s="69">
        <v>10</v>
      </c>
      <c r="I40" s="69">
        <v>10</v>
      </c>
      <c r="J40" s="69">
        <v>300</v>
      </c>
      <c r="K40" s="69">
        <v>1.5</v>
      </c>
      <c r="L40" s="71">
        <v>1.5</v>
      </c>
    </row>
    <row r="41" spans="2:12" ht="16.5" customHeight="1">
      <c r="B41" s="583"/>
      <c r="C41" s="584"/>
      <c r="D41" s="76" t="s">
        <v>286</v>
      </c>
      <c r="E41" s="77" t="s">
        <v>287</v>
      </c>
      <c r="F41" s="70">
        <v>107000</v>
      </c>
      <c r="G41" s="69">
        <v>1</v>
      </c>
      <c r="H41" s="69">
        <v>1</v>
      </c>
      <c r="I41" s="69">
        <v>5</v>
      </c>
      <c r="J41" s="69">
        <v>5</v>
      </c>
      <c r="K41" s="69">
        <v>0.1</v>
      </c>
      <c r="L41" s="71">
        <v>0.1</v>
      </c>
    </row>
    <row r="42" spans="2:12" ht="16.5" customHeight="1">
      <c r="B42" s="547" t="s">
        <v>288</v>
      </c>
      <c r="C42" s="548"/>
      <c r="D42" s="549"/>
      <c r="E42" s="69" t="s">
        <v>226</v>
      </c>
      <c r="F42" s="70">
        <v>80700</v>
      </c>
      <c r="G42" s="69">
        <v>1</v>
      </c>
      <c r="H42" s="69">
        <v>10</v>
      </c>
      <c r="I42" s="69">
        <v>10</v>
      </c>
      <c r="J42" s="69">
        <v>300</v>
      </c>
      <c r="K42" s="69">
        <v>1.5</v>
      </c>
      <c r="L42" s="71">
        <v>1.5</v>
      </c>
    </row>
    <row r="43" spans="2:12" ht="16.5" customHeight="1">
      <c r="B43" s="565" t="s">
        <v>289</v>
      </c>
      <c r="C43" s="566"/>
      <c r="D43" s="566"/>
      <c r="E43" s="72" t="s">
        <v>222</v>
      </c>
      <c r="F43" s="73" t="s">
        <v>222</v>
      </c>
      <c r="G43" s="567" t="s">
        <v>222</v>
      </c>
      <c r="H43" s="567"/>
      <c r="I43" s="567"/>
      <c r="J43" s="567"/>
      <c r="K43" s="567" t="s">
        <v>222</v>
      </c>
      <c r="L43" s="568"/>
    </row>
    <row r="44" spans="2:12" ht="16.5" customHeight="1">
      <c r="B44" s="579" t="s">
        <v>290</v>
      </c>
      <c r="C44" s="580"/>
      <c r="D44" s="76" t="s">
        <v>291</v>
      </c>
      <c r="E44" s="69" t="s">
        <v>226</v>
      </c>
      <c r="F44" s="70">
        <v>44400</v>
      </c>
      <c r="G44" s="69">
        <v>1</v>
      </c>
      <c r="H44" s="69">
        <v>1</v>
      </c>
      <c r="I44" s="69">
        <v>5</v>
      </c>
      <c r="J44" s="69">
        <v>5</v>
      </c>
      <c r="K44" s="69">
        <v>0.1</v>
      </c>
      <c r="L44" s="71">
        <v>0.1</v>
      </c>
    </row>
    <row r="45" spans="2:12" ht="16.5" customHeight="1">
      <c r="B45" s="581"/>
      <c r="C45" s="582"/>
      <c r="D45" s="76" t="s">
        <v>292</v>
      </c>
      <c r="E45" s="69" t="s">
        <v>293</v>
      </c>
      <c r="F45" s="70">
        <v>44400</v>
      </c>
      <c r="G45" s="69">
        <v>1</v>
      </c>
      <c r="H45" s="69">
        <v>1</v>
      </c>
      <c r="I45" s="69">
        <v>5</v>
      </c>
      <c r="J45" s="69">
        <v>5</v>
      </c>
      <c r="K45" s="69">
        <v>0.1</v>
      </c>
      <c r="L45" s="71">
        <v>0.1</v>
      </c>
    </row>
    <row r="46" spans="2:12" ht="16.5" customHeight="1">
      <c r="B46" s="581"/>
      <c r="C46" s="582"/>
      <c r="D46" s="76" t="s">
        <v>294</v>
      </c>
      <c r="E46" s="69" t="s">
        <v>295</v>
      </c>
      <c r="F46" s="70">
        <v>260000</v>
      </c>
      <c r="G46" s="69">
        <v>1</v>
      </c>
      <c r="H46" s="69">
        <v>1</v>
      </c>
      <c r="I46" s="69">
        <v>5</v>
      </c>
      <c r="J46" s="69">
        <v>5</v>
      </c>
      <c r="K46" s="69">
        <v>0.1</v>
      </c>
      <c r="L46" s="71">
        <v>0.1</v>
      </c>
    </row>
    <row r="47" spans="2:12" ht="16.5" customHeight="1">
      <c r="B47" s="583"/>
      <c r="C47" s="584"/>
      <c r="D47" s="76" t="s">
        <v>296</v>
      </c>
      <c r="E47" s="69" t="s">
        <v>297</v>
      </c>
      <c r="F47" s="70">
        <v>182000</v>
      </c>
      <c r="G47" s="69">
        <v>1</v>
      </c>
      <c r="H47" s="69">
        <v>1</v>
      </c>
      <c r="I47" s="69">
        <v>5</v>
      </c>
      <c r="J47" s="69">
        <v>5</v>
      </c>
      <c r="K47" s="69">
        <v>0.1</v>
      </c>
      <c r="L47" s="71">
        <v>0.1</v>
      </c>
    </row>
    <row r="48" spans="2:12" ht="16.5" customHeight="1">
      <c r="B48" s="547" t="s">
        <v>298</v>
      </c>
      <c r="C48" s="548"/>
      <c r="D48" s="549"/>
      <c r="E48" s="69" t="s">
        <v>299</v>
      </c>
      <c r="F48" s="70">
        <v>56100</v>
      </c>
      <c r="G48" s="69">
        <v>1</v>
      </c>
      <c r="H48" s="69">
        <v>1</v>
      </c>
      <c r="I48" s="69">
        <v>5</v>
      </c>
      <c r="J48" s="69">
        <v>5</v>
      </c>
      <c r="K48" s="69">
        <v>0.1</v>
      </c>
      <c r="L48" s="71">
        <v>0.1</v>
      </c>
    </row>
    <row r="49" spans="2:12" ht="16.5" customHeight="1">
      <c r="B49" s="565" t="s">
        <v>300</v>
      </c>
      <c r="C49" s="566"/>
      <c r="D49" s="566"/>
      <c r="E49" s="72" t="s">
        <v>222</v>
      </c>
      <c r="F49" s="73" t="s">
        <v>222</v>
      </c>
      <c r="G49" s="567" t="s">
        <v>222</v>
      </c>
      <c r="H49" s="567"/>
      <c r="I49" s="567"/>
      <c r="J49" s="567"/>
      <c r="K49" s="567" t="s">
        <v>222</v>
      </c>
      <c r="L49" s="568"/>
    </row>
    <row r="50" spans="2:12" ht="16.5" customHeight="1">
      <c r="B50" s="569" t="s">
        <v>301</v>
      </c>
      <c r="C50" s="570"/>
      <c r="D50" s="571"/>
      <c r="E50" s="577" t="s">
        <v>226</v>
      </c>
      <c r="F50" s="575">
        <v>91700</v>
      </c>
      <c r="G50" s="577">
        <v>30</v>
      </c>
      <c r="H50" s="577">
        <v>30</v>
      </c>
      <c r="I50" s="577">
        <v>300</v>
      </c>
      <c r="J50" s="577">
        <v>300</v>
      </c>
      <c r="K50" s="577">
        <v>4</v>
      </c>
      <c r="L50" s="563">
        <v>4</v>
      </c>
    </row>
    <row r="51" spans="2:12" ht="16.5" customHeight="1">
      <c r="B51" s="572" t="s">
        <v>302</v>
      </c>
      <c r="C51" s="573"/>
      <c r="D51" s="574"/>
      <c r="E51" s="578"/>
      <c r="F51" s="576"/>
      <c r="G51" s="578"/>
      <c r="H51" s="578"/>
      <c r="I51" s="578"/>
      <c r="J51" s="578"/>
      <c r="K51" s="578"/>
      <c r="L51" s="564"/>
    </row>
    <row r="52" spans="2:12" ht="16.5" customHeight="1">
      <c r="B52" s="547" t="s">
        <v>303</v>
      </c>
      <c r="C52" s="548"/>
      <c r="D52" s="549"/>
      <c r="E52" s="69" t="s">
        <v>226</v>
      </c>
      <c r="F52" s="70">
        <v>143000</v>
      </c>
      <c r="G52" s="69">
        <v>30</v>
      </c>
      <c r="H52" s="69">
        <v>30</v>
      </c>
      <c r="I52" s="69">
        <v>300</v>
      </c>
      <c r="J52" s="69">
        <v>300</v>
      </c>
      <c r="K52" s="69">
        <v>4</v>
      </c>
      <c r="L52" s="71">
        <v>4</v>
      </c>
    </row>
    <row r="53" spans="2:12" ht="16.5" customHeight="1">
      <c r="B53" s="547" t="s">
        <v>304</v>
      </c>
      <c r="C53" s="548"/>
      <c r="D53" s="549"/>
      <c r="E53" s="69" t="s">
        <v>226</v>
      </c>
      <c r="F53" s="70">
        <v>73300</v>
      </c>
      <c r="G53" s="69">
        <v>30</v>
      </c>
      <c r="H53" s="69">
        <v>30</v>
      </c>
      <c r="I53" s="69">
        <v>300</v>
      </c>
      <c r="J53" s="69">
        <v>300</v>
      </c>
      <c r="K53" s="69">
        <v>4</v>
      </c>
      <c r="L53" s="71">
        <v>4</v>
      </c>
    </row>
    <row r="54" spans="2:12" ht="16.5" customHeight="1">
      <c r="B54" s="547" t="s">
        <v>305</v>
      </c>
      <c r="C54" s="548"/>
      <c r="D54" s="548"/>
      <c r="E54" s="69" t="s">
        <v>306</v>
      </c>
      <c r="F54" s="70">
        <v>106000</v>
      </c>
      <c r="G54" s="69">
        <v>1</v>
      </c>
      <c r="H54" s="69">
        <v>2</v>
      </c>
      <c r="I54" s="69">
        <v>10</v>
      </c>
      <c r="J54" s="69">
        <v>300</v>
      </c>
      <c r="K54" s="69">
        <v>1.5</v>
      </c>
      <c r="L54" s="71">
        <v>1.4</v>
      </c>
    </row>
    <row r="55" spans="2:12" ht="16.5" customHeight="1">
      <c r="B55" s="565" t="s">
        <v>307</v>
      </c>
      <c r="C55" s="566"/>
      <c r="D55" s="566"/>
      <c r="E55" s="78" t="s">
        <v>222</v>
      </c>
      <c r="F55" s="79" t="s">
        <v>222</v>
      </c>
      <c r="G55" s="585" t="s">
        <v>222</v>
      </c>
      <c r="H55" s="585"/>
      <c r="I55" s="585"/>
      <c r="J55" s="585"/>
      <c r="K55" s="586" t="s">
        <v>222</v>
      </c>
      <c r="L55" s="587"/>
    </row>
    <row r="56" spans="2:12" ht="16.5" customHeight="1">
      <c r="B56" s="579" t="s">
        <v>308</v>
      </c>
      <c r="C56" s="580"/>
      <c r="D56" s="76" t="s">
        <v>309</v>
      </c>
      <c r="E56" s="69" t="s">
        <v>226</v>
      </c>
      <c r="F56" s="70">
        <v>112000</v>
      </c>
      <c r="G56" s="69">
        <v>30</v>
      </c>
      <c r="H56" s="69">
        <v>30</v>
      </c>
      <c r="I56" s="69">
        <v>300</v>
      </c>
      <c r="J56" s="69">
        <v>300</v>
      </c>
      <c r="K56" s="69">
        <v>4</v>
      </c>
      <c r="L56" s="71">
        <v>4</v>
      </c>
    </row>
    <row r="57" spans="2:12" ht="16.5" customHeight="1">
      <c r="B57" s="581" t="s">
        <v>310</v>
      </c>
      <c r="C57" s="582"/>
      <c r="D57" s="80" t="s">
        <v>311</v>
      </c>
      <c r="E57" s="74" t="s">
        <v>226</v>
      </c>
      <c r="F57" s="81">
        <v>95300</v>
      </c>
      <c r="G57" s="74">
        <v>3</v>
      </c>
      <c r="H57" s="74">
        <v>3</v>
      </c>
      <c r="I57" s="74">
        <v>3</v>
      </c>
      <c r="J57" s="74">
        <v>3</v>
      </c>
      <c r="K57" s="74">
        <v>2</v>
      </c>
      <c r="L57" s="82">
        <v>2</v>
      </c>
    </row>
    <row r="58" spans="2:12" ht="16.5" customHeight="1">
      <c r="B58" s="594"/>
      <c r="C58" s="595"/>
      <c r="D58" s="76" t="s">
        <v>312</v>
      </c>
      <c r="E58" s="69" t="s">
        <v>226</v>
      </c>
      <c r="F58" s="70">
        <v>100000</v>
      </c>
      <c r="G58" s="69">
        <v>30</v>
      </c>
      <c r="H58" s="69">
        <v>30</v>
      </c>
      <c r="I58" s="69">
        <v>300</v>
      </c>
      <c r="J58" s="69">
        <v>300</v>
      </c>
      <c r="K58" s="69">
        <v>4</v>
      </c>
      <c r="L58" s="71">
        <v>4</v>
      </c>
    </row>
    <row r="59" spans="2:12" ht="16.5" customHeight="1">
      <c r="B59" s="588"/>
      <c r="C59" s="589"/>
      <c r="D59" s="76" t="s">
        <v>313</v>
      </c>
      <c r="E59" s="69" t="s">
        <v>226</v>
      </c>
      <c r="F59" s="70">
        <v>112000</v>
      </c>
      <c r="G59" s="69">
        <v>200</v>
      </c>
      <c r="H59" s="69">
        <v>200</v>
      </c>
      <c r="I59" s="69">
        <v>200</v>
      </c>
      <c r="J59" s="69">
        <v>200</v>
      </c>
      <c r="K59" s="69">
        <v>4</v>
      </c>
      <c r="L59" s="71">
        <v>1</v>
      </c>
    </row>
    <row r="60" spans="2:12" ht="16.5" customHeight="1">
      <c r="B60" s="579" t="s">
        <v>314</v>
      </c>
      <c r="C60" s="580"/>
      <c r="D60" s="76" t="s">
        <v>315</v>
      </c>
      <c r="E60" s="69" t="s">
        <v>226</v>
      </c>
      <c r="F60" s="70">
        <v>70800</v>
      </c>
      <c r="G60" s="69">
        <v>3</v>
      </c>
      <c r="H60" s="69">
        <v>3</v>
      </c>
      <c r="I60" s="69">
        <v>10</v>
      </c>
      <c r="J60" s="69">
        <v>10</v>
      </c>
      <c r="K60" s="69">
        <v>0.6</v>
      </c>
      <c r="L60" s="71">
        <v>0.6</v>
      </c>
    </row>
    <row r="61" spans="2:12" ht="16.5" customHeight="1">
      <c r="B61" s="581" t="s">
        <v>310</v>
      </c>
      <c r="C61" s="582"/>
      <c r="D61" s="76" t="s">
        <v>316</v>
      </c>
      <c r="E61" s="69" t="s">
        <v>226</v>
      </c>
      <c r="F61" s="70">
        <v>70800</v>
      </c>
      <c r="G61" s="69">
        <v>3</v>
      </c>
      <c r="H61" s="69">
        <v>3</v>
      </c>
      <c r="I61" s="69">
        <v>10</v>
      </c>
      <c r="J61" s="69">
        <v>10</v>
      </c>
      <c r="K61" s="69">
        <v>0.6</v>
      </c>
      <c r="L61" s="71">
        <v>0.6</v>
      </c>
    </row>
    <row r="62" spans="2:12" ht="16.5" customHeight="1">
      <c r="B62" s="588"/>
      <c r="C62" s="589"/>
      <c r="D62" s="76" t="s">
        <v>317</v>
      </c>
      <c r="E62" s="69" t="s">
        <v>226</v>
      </c>
      <c r="F62" s="70">
        <v>79600</v>
      </c>
      <c r="G62" s="69">
        <v>3</v>
      </c>
      <c r="H62" s="69">
        <v>3</v>
      </c>
      <c r="I62" s="69">
        <v>10</v>
      </c>
      <c r="J62" s="69">
        <v>10</v>
      </c>
      <c r="K62" s="69">
        <v>0.6</v>
      </c>
      <c r="L62" s="71">
        <v>0.6</v>
      </c>
    </row>
    <row r="63" spans="2:12" ht="16.5" customHeight="1">
      <c r="B63" s="579" t="s">
        <v>318</v>
      </c>
      <c r="C63" s="580"/>
      <c r="D63" s="76" t="s">
        <v>319</v>
      </c>
      <c r="E63" s="69" t="s">
        <v>226</v>
      </c>
      <c r="F63" s="70">
        <v>54600</v>
      </c>
      <c r="G63" s="69">
        <v>1</v>
      </c>
      <c r="H63" s="69">
        <v>1</v>
      </c>
      <c r="I63" s="69">
        <v>5</v>
      </c>
      <c r="J63" s="69">
        <v>5</v>
      </c>
      <c r="K63" s="69">
        <v>0.1</v>
      </c>
      <c r="L63" s="71">
        <v>0.1</v>
      </c>
    </row>
    <row r="64" spans="2:12" ht="16.5" customHeight="1">
      <c r="B64" s="581" t="s">
        <v>320</v>
      </c>
      <c r="C64" s="582"/>
      <c r="D64" s="76" t="s">
        <v>321</v>
      </c>
      <c r="E64" s="69" t="s">
        <v>226</v>
      </c>
      <c r="F64" s="70">
        <v>54600</v>
      </c>
      <c r="G64" s="69">
        <v>1</v>
      </c>
      <c r="H64" s="69">
        <v>1</v>
      </c>
      <c r="I64" s="69">
        <v>5</v>
      </c>
      <c r="J64" s="69">
        <v>5</v>
      </c>
      <c r="K64" s="69">
        <v>0.1</v>
      </c>
      <c r="L64" s="71">
        <v>0.1</v>
      </c>
    </row>
    <row r="65" spans="2:12" ht="16.5" customHeight="1">
      <c r="B65" s="588"/>
      <c r="C65" s="589"/>
      <c r="D65" s="76" t="s">
        <v>322</v>
      </c>
      <c r="E65" s="69" t="s">
        <v>226</v>
      </c>
      <c r="F65" s="70">
        <v>54600</v>
      </c>
      <c r="G65" s="69">
        <v>1</v>
      </c>
      <c r="H65" s="69">
        <v>1</v>
      </c>
      <c r="I65" s="69">
        <v>5</v>
      </c>
      <c r="J65" s="69">
        <v>5</v>
      </c>
      <c r="K65" s="69">
        <v>0.1</v>
      </c>
      <c r="L65" s="71">
        <v>0.1</v>
      </c>
    </row>
    <row r="66" spans="2:12" ht="16.5" customHeight="1">
      <c r="B66" s="579" t="s">
        <v>323</v>
      </c>
      <c r="C66" s="580"/>
      <c r="D66" s="80" t="s">
        <v>301</v>
      </c>
      <c r="E66" s="577" t="s">
        <v>226</v>
      </c>
      <c r="F66" s="575">
        <v>100000</v>
      </c>
      <c r="G66" s="577">
        <v>30</v>
      </c>
      <c r="H66" s="577">
        <v>30</v>
      </c>
      <c r="I66" s="577">
        <v>300</v>
      </c>
      <c r="J66" s="577">
        <v>300</v>
      </c>
      <c r="K66" s="577">
        <v>4</v>
      </c>
      <c r="L66" s="563">
        <v>4</v>
      </c>
    </row>
    <row r="67" spans="2:12" ht="16.5" customHeight="1" thickBot="1">
      <c r="B67" s="590"/>
      <c r="C67" s="591"/>
      <c r="D67" s="83" t="s">
        <v>324</v>
      </c>
      <c r="E67" s="592"/>
      <c r="F67" s="593"/>
      <c r="G67" s="592"/>
      <c r="H67" s="592"/>
      <c r="I67" s="592"/>
      <c r="J67" s="592"/>
      <c r="K67" s="592"/>
      <c r="L67" s="596"/>
    </row>
    <row r="69" spans="2:12" ht="16.5" customHeight="1">
      <c r="B69" s="84" t="s">
        <v>325</v>
      </c>
    </row>
    <row r="70" spans="2:12" ht="16.5" customHeight="1" thickBot="1">
      <c r="B70" s="84" t="s">
        <v>326</v>
      </c>
    </row>
    <row r="71" spans="2:12" ht="16.5" customHeight="1">
      <c r="B71" s="597" t="s">
        <v>210</v>
      </c>
      <c r="C71" s="551" t="s">
        <v>327</v>
      </c>
      <c r="D71" s="551" t="s">
        <v>213</v>
      </c>
      <c r="E71" s="551"/>
      <c r="F71" s="551"/>
      <c r="G71" s="551"/>
      <c r="H71" s="551" t="s">
        <v>328</v>
      </c>
      <c r="I71" s="556"/>
    </row>
    <row r="72" spans="2:12" ht="16.5" customHeight="1">
      <c r="B72" s="598"/>
      <c r="C72" s="553"/>
      <c r="D72" s="60" t="s">
        <v>329</v>
      </c>
      <c r="E72" s="60" t="s">
        <v>216</v>
      </c>
      <c r="F72" s="60" t="s">
        <v>330</v>
      </c>
      <c r="G72" s="60" t="s">
        <v>218</v>
      </c>
      <c r="H72" s="60" t="s">
        <v>215</v>
      </c>
      <c r="I72" s="61" t="s">
        <v>330</v>
      </c>
    </row>
    <row r="73" spans="2:12" ht="16.5" customHeight="1">
      <c r="B73" s="598"/>
      <c r="C73" s="553"/>
      <c r="D73" s="62" t="s">
        <v>331</v>
      </c>
      <c r="E73" s="62" t="s">
        <v>219</v>
      </c>
      <c r="F73" s="62" t="s">
        <v>332</v>
      </c>
      <c r="G73" s="62" t="s">
        <v>220</v>
      </c>
      <c r="H73" s="62" t="s">
        <v>216</v>
      </c>
      <c r="I73" s="63" t="s">
        <v>332</v>
      </c>
    </row>
    <row r="74" spans="2:12" ht="16.5" customHeight="1">
      <c r="B74" s="598"/>
      <c r="C74" s="553"/>
      <c r="D74" s="85"/>
      <c r="E74" s="85"/>
      <c r="F74" s="85"/>
      <c r="G74" s="85"/>
      <c r="H74" s="62" t="s">
        <v>219</v>
      </c>
      <c r="I74" s="63" t="s">
        <v>218</v>
      </c>
    </row>
    <row r="75" spans="2:12" ht="16.5" customHeight="1">
      <c r="B75" s="598"/>
      <c r="C75" s="553"/>
      <c r="D75" s="86"/>
      <c r="E75" s="86"/>
      <c r="F75" s="86"/>
      <c r="G75" s="86"/>
      <c r="H75" s="86"/>
      <c r="I75" s="87" t="s">
        <v>220</v>
      </c>
    </row>
    <row r="76" spans="2:12" ht="16.5" customHeight="1">
      <c r="B76" s="88" t="s">
        <v>333</v>
      </c>
      <c r="C76" s="89">
        <v>75100</v>
      </c>
      <c r="D76" s="69">
        <v>3</v>
      </c>
      <c r="E76" s="69">
        <v>3</v>
      </c>
      <c r="F76" s="69">
        <v>10</v>
      </c>
      <c r="G76" s="69">
        <v>10</v>
      </c>
      <c r="H76" s="69">
        <v>0.6</v>
      </c>
      <c r="I76" s="71">
        <v>0.6</v>
      </c>
    </row>
    <row r="77" spans="2:12" ht="16.5" customHeight="1" thickBot="1">
      <c r="B77" s="90" t="s">
        <v>334</v>
      </c>
      <c r="C77" s="91">
        <v>76400</v>
      </c>
      <c r="D77" s="92">
        <v>3</v>
      </c>
      <c r="E77" s="92">
        <v>3</v>
      </c>
      <c r="F77" s="92">
        <v>10</v>
      </c>
      <c r="G77" s="92">
        <v>10</v>
      </c>
      <c r="H77" s="92">
        <v>0.6</v>
      </c>
      <c r="I77" s="93">
        <v>0.6</v>
      </c>
    </row>
  </sheetData>
  <mergeCells count="101">
    <mergeCell ref="H66:H67"/>
    <mergeCell ref="I66:I67"/>
    <mergeCell ref="J66:J67"/>
    <mergeCell ref="K66:K67"/>
    <mergeCell ref="L66:L67"/>
    <mergeCell ref="B71:B75"/>
    <mergeCell ref="C71:C75"/>
    <mergeCell ref="D71:G71"/>
    <mergeCell ref="H71:I71"/>
    <mergeCell ref="B64:C64"/>
    <mergeCell ref="B65:C65"/>
    <mergeCell ref="B66:C67"/>
    <mergeCell ref="E66:E67"/>
    <mergeCell ref="F66:F67"/>
    <mergeCell ref="G66:G67"/>
    <mergeCell ref="B58:C58"/>
    <mergeCell ref="B59:C59"/>
    <mergeCell ref="B60:C60"/>
    <mergeCell ref="B61:C61"/>
    <mergeCell ref="B62:C62"/>
    <mergeCell ref="B63:C63"/>
    <mergeCell ref="B54:D54"/>
    <mergeCell ref="B55:D55"/>
    <mergeCell ref="G55:J55"/>
    <mergeCell ref="K55:L55"/>
    <mergeCell ref="B56:C56"/>
    <mergeCell ref="B57:C57"/>
    <mergeCell ref="J50:J51"/>
    <mergeCell ref="K50:K51"/>
    <mergeCell ref="L50:L51"/>
    <mergeCell ref="B51:D51"/>
    <mergeCell ref="B52:D52"/>
    <mergeCell ref="B53:D53"/>
    <mergeCell ref="B50:D50"/>
    <mergeCell ref="E50:E51"/>
    <mergeCell ref="F50:F51"/>
    <mergeCell ref="G50:G51"/>
    <mergeCell ref="H50:H51"/>
    <mergeCell ref="I50:I51"/>
    <mergeCell ref="K43:L43"/>
    <mergeCell ref="B44:C47"/>
    <mergeCell ref="B48:D48"/>
    <mergeCell ref="B49:D49"/>
    <mergeCell ref="G49:J49"/>
    <mergeCell ref="K49:L49"/>
    <mergeCell ref="B38:D38"/>
    <mergeCell ref="B39:D39"/>
    <mergeCell ref="B40:C41"/>
    <mergeCell ref="B42:D42"/>
    <mergeCell ref="B43:D43"/>
    <mergeCell ref="G43:J43"/>
    <mergeCell ref="L31:L32"/>
    <mergeCell ref="B33:D33"/>
    <mergeCell ref="B34:D34"/>
    <mergeCell ref="B35:D35"/>
    <mergeCell ref="B36:D36"/>
    <mergeCell ref="B37:D37"/>
    <mergeCell ref="B30:D30"/>
    <mergeCell ref="G30:J30"/>
    <mergeCell ref="K30:L30"/>
    <mergeCell ref="B31:D32"/>
    <mergeCell ref="F31:F32"/>
    <mergeCell ref="G31:G32"/>
    <mergeCell ref="H31:H32"/>
    <mergeCell ref="I31:I32"/>
    <mergeCell ref="J31:J32"/>
    <mergeCell ref="K31:K32"/>
    <mergeCell ref="B22:D22"/>
    <mergeCell ref="B23:D23"/>
    <mergeCell ref="B24:D24"/>
    <mergeCell ref="B25:D25"/>
    <mergeCell ref="B26:B29"/>
    <mergeCell ref="C26:D26"/>
    <mergeCell ref="C27:D27"/>
    <mergeCell ref="C28:D28"/>
    <mergeCell ref="C29:D29"/>
    <mergeCell ref="B16:D16"/>
    <mergeCell ref="B17:D17"/>
    <mergeCell ref="B18:D18"/>
    <mergeCell ref="B19:D19"/>
    <mergeCell ref="B20:D20"/>
    <mergeCell ref="B21:D21"/>
    <mergeCell ref="B11:B13"/>
    <mergeCell ref="C11:D11"/>
    <mergeCell ref="C12:D12"/>
    <mergeCell ref="C13:D13"/>
    <mergeCell ref="B14:D14"/>
    <mergeCell ref="B15:D15"/>
    <mergeCell ref="B7:D7"/>
    <mergeCell ref="G7:J7"/>
    <mergeCell ref="K7:L7"/>
    <mergeCell ref="B8:D8"/>
    <mergeCell ref="B9:D9"/>
    <mergeCell ref="B10:D10"/>
    <mergeCell ref="B3:D6"/>
    <mergeCell ref="E3:E6"/>
    <mergeCell ref="F3:F6"/>
    <mergeCell ref="G3:J3"/>
    <mergeCell ref="K3:L3"/>
    <mergeCell ref="G4:G6"/>
    <mergeCell ref="I4:I6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9</vt:i4>
      </vt:variant>
      <vt:variant>
        <vt:lpstr>이름이 지정된 범위</vt:lpstr>
      </vt:variant>
      <vt:variant>
        <vt:i4>1</vt:i4>
      </vt:variant>
    </vt:vector>
  </HeadingPairs>
  <TitlesOfParts>
    <vt:vector size="10" baseType="lpstr">
      <vt:lpstr>표지</vt:lpstr>
      <vt:lpstr>1_사업개요</vt:lpstr>
      <vt:lpstr>2-1_온실가스 감축량 계산_고효율설비교체</vt:lpstr>
      <vt:lpstr>2-2_온실가스 감축량 계산_목재펠릿</vt:lpstr>
      <vt:lpstr>2-3_온실가스 감축량 계산_고효율보일러</vt:lpstr>
      <vt:lpstr>2-4_온실가스 감축량 계산_태양열에너지</vt:lpstr>
      <vt:lpstr>3_증빙자료</vt:lpstr>
      <vt:lpstr>(참고)_모니터링계획</vt:lpstr>
      <vt:lpstr>(참고) 배출계수(IPCC2006)</vt:lpstr>
      <vt:lpstr>'(참고)_모니터링계획'!Print_Area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1650</dc:creator>
  <cp:lastModifiedBy>USER</cp:lastModifiedBy>
  <dcterms:created xsi:type="dcterms:W3CDTF">2017-02-22T01:11:53Z</dcterms:created>
  <dcterms:modified xsi:type="dcterms:W3CDTF">2025-03-05T08:00:57Z</dcterms:modified>
</cp:coreProperties>
</file>